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75" windowWidth="19440" windowHeight="9270"/>
  </bookViews>
  <sheets>
    <sheet name="2201040" sheetId="3" r:id="rId1"/>
    <sheet name="2201190" sheetId="2" r:id="rId2"/>
    <sheet name="2201160" sheetId="1" r:id="rId3"/>
  </sheets>
  <externalReferences>
    <externalReference r:id="rId4"/>
    <externalReference r:id="rId5"/>
    <externalReference r:id="rId6"/>
    <externalReference r:id="rId7"/>
    <externalReference r:id="rId8"/>
  </externalReferences>
  <definedNames>
    <definedName name="_xlnm.Print_Area" localSheetId="0">'2201040'!$A$1:$E$106</definedName>
    <definedName name="_xlnm.Print_Area" localSheetId="2">'2201160'!$A$1:$E$106</definedName>
    <definedName name="_xlnm.Print_Area" localSheetId="1">'2201190'!$A$1:$E$110</definedName>
  </definedNames>
  <calcPr calcId="125725"/>
</workbook>
</file>

<file path=xl/calcChain.xml><?xml version="1.0" encoding="utf-8"?>
<calcChain xmlns="http://schemas.openxmlformats.org/spreadsheetml/2006/main">
  <c r="B105" i="3"/>
  <c r="E103"/>
  <c r="E101"/>
  <c r="E98"/>
  <c r="E97"/>
  <c r="E96"/>
  <c r="E95"/>
  <c r="E94"/>
  <c r="E93"/>
  <c r="E92"/>
  <c r="E91"/>
  <c r="E90"/>
  <c r="E89"/>
  <c r="E88"/>
  <c r="E87"/>
  <c r="E86"/>
  <c r="E85"/>
  <c r="C78"/>
  <c r="E77"/>
  <c r="E76"/>
  <c r="D75"/>
  <c r="E75" s="1"/>
  <c r="E74"/>
  <c r="C73"/>
  <c r="E69"/>
  <c r="E68"/>
  <c r="D67"/>
  <c r="E66"/>
  <c r="E65"/>
  <c r="E64"/>
  <c r="E63"/>
  <c r="E62"/>
  <c r="E61"/>
  <c r="E60"/>
  <c r="E59"/>
  <c r="E58"/>
  <c r="E57"/>
  <c r="E56"/>
  <c r="E55"/>
  <c r="E54"/>
  <c r="E53"/>
  <c r="E52"/>
  <c r="E51"/>
  <c r="D50"/>
  <c r="C50"/>
  <c r="E50" s="1"/>
  <c r="E49"/>
  <c r="E48"/>
  <c r="E47"/>
  <c r="E46"/>
  <c r="C45"/>
  <c r="E45" s="1"/>
  <c r="E44"/>
  <c r="D43"/>
  <c r="E42"/>
  <c r="E41"/>
  <c r="E40"/>
  <c r="D39"/>
  <c r="E39" s="1"/>
  <c r="E38"/>
  <c r="A27"/>
  <c r="A26"/>
  <c r="A25"/>
  <c r="A24"/>
  <c r="A22"/>
  <c r="A20"/>
  <c r="C9"/>
  <c r="C7"/>
  <c r="C5"/>
  <c r="C2"/>
  <c r="B105" i="2"/>
  <c r="E103"/>
  <c r="E101"/>
  <c r="E98"/>
  <c r="E97"/>
  <c r="E96"/>
  <c r="E95"/>
  <c r="E94"/>
  <c r="E93"/>
  <c r="E92"/>
  <c r="E91"/>
  <c r="E90"/>
  <c r="E89"/>
  <c r="E88"/>
  <c r="E87"/>
  <c r="E86"/>
  <c r="E85"/>
  <c r="E84"/>
  <c r="E83"/>
  <c r="E82"/>
  <c r="E81"/>
  <c r="E80"/>
  <c r="E79"/>
  <c r="E78"/>
  <c r="E77"/>
  <c r="E76"/>
  <c r="E75"/>
  <c r="E74"/>
  <c r="E73"/>
  <c r="E72"/>
  <c r="E71"/>
  <c r="E70"/>
  <c r="E69"/>
  <c r="E68"/>
  <c r="C67"/>
  <c r="E67" s="1"/>
  <c r="E66"/>
  <c r="E65"/>
  <c r="E64"/>
  <c r="E63"/>
  <c r="E62"/>
  <c r="E61"/>
  <c r="E60"/>
  <c r="E59"/>
  <c r="E58"/>
  <c r="E57"/>
  <c r="E56"/>
  <c r="E55"/>
  <c r="E54"/>
  <c r="E53"/>
  <c r="E52"/>
  <c r="E51"/>
  <c r="E50"/>
  <c r="E49"/>
  <c r="E48"/>
  <c r="E47"/>
  <c r="E46"/>
  <c r="E45"/>
  <c r="E44"/>
  <c r="E43"/>
  <c r="E42"/>
  <c r="E41"/>
  <c r="E40"/>
  <c r="E39"/>
  <c r="E38"/>
  <c r="E37"/>
  <c r="C36"/>
  <c r="E36" s="1"/>
  <c r="C35"/>
  <c r="E35" s="1"/>
  <c r="A26"/>
  <c r="A25"/>
  <c r="A24"/>
  <c r="A23"/>
  <c r="A22"/>
  <c r="A21"/>
  <c r="C7"/>
  <c r="C5"/>
  <c r="C2"/>
  <c r="B105" i="1"/>
  <c r="E103"/>
  <c r="E101"/>
  <c r="E98"/>
  <c r="E97"/>
  <c r="E96"/>
  <c r="E95"/>
  <c r="E94"/>
  <c r="E93"/>
  <c r="E92"/>
  <c r="E91"/>
  <c r="E90"/>
  <c r="E89"/>
  <c r="E88"/>
  <c r="E87"/>
  <c r="E86"/>
  <c r="E85"/>
  <c r="E84"/>
  <c r="E83"/>
  <c r="E82"/>
  <c r="D81"/>
  <c r="E81" s="1"/>
  <c r="E80"/>
  <c r="E79"/>
  <c r="D78"/>
  <c r="C78"/>
  <c r="E78" s="1"/>
  <c r="E77"/>
  <c r="E76"/>
  <c r="D75"/>
  <c r="E75" s="1"/>
  <c r="E74"/>
  <c r="D73"/>
  <c r="D72" s="1"/>
  <c r="C73"/>
  <c r="E73" s="1"/>
  <c r="C72"/>
  <c r="E72" s="1"/>
  <c r="E71"/>
  <c r="E70"/>
  <c r="E69"/>
  <c r="E68"/>
  <c r="D67"/>
  <c r="C67"/>
  <c r="E67" s="1"/>
  <c r="E66"/>
  <c r="E65"/>
  <c r="E64"/>
  <c r="E63"/>
  <c r="E62"/>
  <c r="E61"/>
  <c r="E60"/>
  <c r="E59"/>
  <c r="E58"/>
  <c r="E57"/>
  <c r="E56"/>
  <c r="E55"/>
  <c r="E54"/>
  <c r="E53"/>
  <c r="E52"/>
  <c r="E51"/>
  <c r="D50"/>
  <c r="C50"/>
  <c r="E50" s="1"/>
  <c r="E49"/>
  <c r="E48"/>
  <c r="E47"/>
  <c r="E46"/>
  <c r="C45"/>
  <c r="E45" s="1"/>
  <c r="E44"/>
  <c r="D43"/>
  <c r="E42"/>
  <c r="E41"/>
  <c r="E40"/>
  <c r="D39"/>
  <c r="C39"/>
  <c r="E39" s="1"/>
  <c r="E38"/>
  <c r="D37"/>
  <c r="C37"/>
  <c r="E37" s="1"/>
  <c r="D36"/>
  <c r="D35" s="1"/>
  <c r="A27"/>
  <c r="A26"/>
  <c r="A25"/>
  <c r="A24"/>
  <c r="A22"/>
  <c r="A20"/>
  <c r="C9"/>
  <c r="C7"/>
  <c r="C5"/>
  <c r="C2"/>
  <c r="C43" i="3" l="1"/>
  <c r="E43" s="1"/>
  <c r="D37"/>
  <c r="C72"/>
  <c r="D73"/>
  <c r="D72" s="1"/>
  <c r="C43" i="1"/>
  <c r="E43" s="1"/>
  <c r="C36"/>
  <c r="E37" i="3" l="1"/>
  <c r="D36"/>
  <c r="E72"/>
  <c r="E73"/>
  <c r="C35" i="1"/>
  <c r="E35" s="1"/>
  <c r="E36"/>
  <c r="E36" i="3" l="1"/>
  <c r="D35"/>
  <c r="E35" s="1"/>
</calcChain>
</file>

<file path=xl/sharedStrings.xml><?xml version="1.0" encoding="utf-8"?>
<sst xmlns="http://schemas.openxmlformats.org/spreadsheetml/2006/main" count="462" uniqueCount="165">
  <si>
    <t>ПРОЕКТ</t>
  </si>
  <si>
    <t>(сума словами і цифрами)</t>
  </si>
  <si>
    <t xml:space="preserve">                        (підпис)                                                      </t>
  </si>
  <si>
    <r>
      <t xml:space="preserve">                                                                                 </t>
    </r>
    <r>
      <rPr>
        <sz val="12"/>
        <rFont val="Times New Roman Cyr"/>
        <charset val="204"/>
      </rPr>
      <t xml:space="preserve">  М.П.</t>
    </r>
  </si>
  <si>
    <t>Погоджено **</t>
  </si>
  <si>
    <t>(посада)</t>
  </si>
  <si>
    <t xml:space="preserve">(підпис)                      </t>
  </si>
  <si>
    <t>М.П.</t>
  </si>
  <si>
    <t>ПЛАН ВИКОРИСТАННЯ БЮДЖЕТНИХ КОШТІВ</t>
  </si>
  <si>
    <t>НА 2021 РІК</t>
  </si>
  <si>
    <t>(код за ЄДРПОУ та найменування  бюджетної установи)</t>
  </si>
  <si>
    <t>(найменування міста, району, області)</t>
  </si>
  <si>
    <t>(грн.)</t>
  </si>
  <si>
    <t>код економічної класифікації видатків бюджету / код класифікації кредитування бюджету  2282 Окремі заходи по реалізації державних (регіональних) програм, не віднесені до заходів розвитку, 3210 Капітальні трансфери підприємствам (установам, організаціям)</t>
  </si>
  <si>
    <t>№ з/п</t>
  </si>
  <si>
    <t>Показники</t>
  </si>
  <si>
    <t>Сума змін (+,-),грн</t>
  </si>
  <si>
    <t>Загальний фонд</t>
  </si>
  <si>
    <t>Спеціальний фонд</t>
  </si>
  <si>
    <t>Разом</t>
  </si>
  <si>
    <t>ВИДАТКИ ТА НАДАННЯ КРЕДИТІВ - усього</t>
  </si>
  <si>
    <t>1.1</t>
  </si>
  <si>
    <t xml:space="preserve"> Поточні видатки</t>
  </si>
  <si>
    <t>1.1.1</t>
  </si>
  <si>
    <t>Оплата праці і нарахування на заробітну плату</t>
  </si>
  <si>
    <t>1.1.1.1</t>
  </si>
  <si>
    <t>Оплата праці</t>
  </si>
  <si>
    <t>1.1.1.1.1</t>
  </si>
  <si>
    <t>Заробітна плата</t>
  </si>
  <si>
    <t>1.1.1.1.2</t>
  </si>
  <si>
    <t>Грошове забезпечення військовослужбовців</t>
  </si>
  <si>
    <t>1.1.1.1.3</t>
  </si>
  <si>
    <t>Суддівська винагорода</t>
  </si>
  <si>
    <t>1.1.1.2</t>
  </si>
  <si>
    <t>Нарахування на заробітну плату</t>
  </si>
  <si>
    <t>1.1.1.3</t>
  </si>
  <si>
    <t>Використання товарів і послуг</t>
  </si>
  <si>
    <t>1.1.1.3.1</t>
  </si>
  <si>
    <t>Предмети,матеріали,обладнання та інвентар</t>
  </si>
  <si>
    <t>1.1.1.3.2</t>
  </si>
  <si>
    <t>Медикаменти та перев'язувальні матеріали</t>
  </si>
  <si>
    <t>1.1.1.3.3</t>
  </si>
  <si>
    <t>Продукти харчування</t>
  </si>
  <si>
    <t>1.1.1.3.4</t>
  </si>
  <si>
    <t>Оплата послуг (крім комунальних)</t>
  </si>
  <si>
    <t>1.1.1.3.5</t>
  </si>
  <si>
    <t>Видатки на відрядження</t>
  </si>
  <si>
    <t>1.1.1.3.6</t>
  </si>
  <si>
    <t xml:space="preserve">Видатки та заходи спеціального призначення </t>
  </si>
  <si>
    <t>1.1.1.3.7</t>
  </si>
  <si>
    <t xml:space="preserve">Оплата комунальних послуг та енергоносіїв </t>
  </si>
  <si>
    <t>1.1.1.3.7.1</t>
  </si>
  <si>
    <t>Оплата теплопостачання</t>
  </si>
  <si>
    <t>1.1.1.3.7.2</t>
  </si>
  <si>
    <t>Оплата водопостачання та водовідведення</t>
  </si>
  <si>
    <t>1.1.1.3.7.3</t>
  </si>
  <si>
    <t>Оплата електроенергії</t>
  </si>
  <si>
    <t>1.1.1.3.7.4</t>
  </si>
  <si>
    <t>Оплата природного газу</t>
  </si>
  <si>
    <t>1.1.1.3.7.5</t>
  </si>
  <si>
    <t>Оплата  інших енергоносіїв та інших комунальних послуг</t>
  </si>
  <si>
    <t>1.1.1.3.7.6</t>
  </si>
  <si>
    <t>Оплата енергосервісу</t>
  </si>
  <si>
    <t>1.1.1.3.8</t>
  </si>
  <si>
    <t>Дослідження і розробки,окремі заходи по реалізації державних (регіональних) програм</t>
  </si>
  <si>
    <t>1.1.1.3.8.1</t>
  </si>
  <si>
    <t>Дослідження і розробки,окремі заходи розвитку по реалізації державних (регіональних) програм</t>
  </si>
  <si>
    <t>1.1.1.3.8.2</t>
  </si>
  <si>
    <t>Окремі заходи по реалізації державних (регіональних) програм ,не віднесені до заходів розвитку</t>
  </si>
  <si>
    <t>1.1.1.4</t>
  </si>
  <si>
    <t>Обслуговування боргових зобов'зань</t>
  </si>
  <si>
    <t>1.1.1.4.1</t>
  </si>
  <si>
    <t>Обслуговування внутрішніх  боргових зобов'зань</t>
  </si>
  <si>
    <t>1.1.1.4.2</t>
  </si>
  <si>
    <t>Обслуговування зовнішніх  боргових зобов'зань</t>
  </si>
  <si>
    <t>1.1.1.5</t>
  </si>
  <si>
    <t xml:space="preserve">Поточні трансферти </t>
  </si>
  <si>
    <t>1.1.1.5.1</t>
  </si>
  <si>
    <t>Субсидії та поточні трансферти підприємствам                 ( установам,організаціям )</t>
  </si>
  <si>
    <t>1.1.1.5.2</t>
  </si>
  <si>
    <t xml:space="preserve">Поточні трансферти органам державного управління інших рівнів </t>
  </si>
  <si>
    <t>1.1.1.5.3</t>
  </si>
  <si>
    <t>Поточні трансферти урядам іноземних держав та міжнародним організаціям</t>
  </si>
  <si>
    <t>1.1.1.6</t>
  </si>
  <si>
    <t xml:space="preserve">Соціальне забезпечення </t>
  </si>
  <si>
    <t>1.1.1.6.1</t>
  </si>
  <si>
    <t xml:space="preserve">Виплати пенсій і допомоги </t>
  </si>
  <si>
    <t>1.1.1.6.2</t>
  </si>
  <si>
    <t>Стипендії</t>
  </si>
  <si>
    <t>1.1.1.6.3</t>
  </si>
  <si>
    <t>Інші виплати населенню</t>
  </si>
  <si>
    <t>1.1.1.7</t>
  </si>
  <si>
    <t xml:space="preserve">Інші поточні видатки </t>
  </si>
  <si>
    <t>1.2</t>
  </si>
  <si>
    <t>Капітальні видатки</t>
  </si>
  <si>
    <t>1.2.1</t>
  </si>
  <si>
    <t>Придбання основного капіталу</t>
  </si>
  <si>
    <t>1.2.1.1</t>
  </si>
  <si>
    <t>Придбання  обладнання і предметів довгострокового користування</t>
  </si>
  <si>
    <t>1.2.1.2.</t>
  </si>
  <si>
    <t>Капітальне будівництво (придбання)</t>
  </si>
  <si>
    <t>1.2.1.2.1</t>
  </si>
  <si>
    <t>Капітальне будівництво (придбання)житла</t>
  </si>
  <si>
    <t>1.2.1.2.2</t>
  </si>
  <si>
    <t xml:space="preserve">Капітальне будівництво (придбання) інших об'єктів </t>
  </si>
  <si>
    <t>1.2.1.3</t>
  </si>
  <si>
    <t xml:space="preserve">Капітальний ремонт </t>
  </si>
  <si>
    <t>1.2.1.3.1</t>
  </si>
  <si>
    <t xml:space="preserve">Капітальний ремонт житлового фонду(приміщень) </t>
  </si>
  <si>
    <t>1.2.1.3.2</t>
  </si>
  <si>
    <r>
      <t>Капітальний ремонт інших об</t>
    </r>
    <r>
      <rPr>
        <sz val="11"/>
        <rFont val="Times New Roman"/>
        <family val="1"/>
        <charset val="204"/>
      </rPr>
      <t>'</t>
    </r>
    <r>
      <rPr>
        <sz val="11"/>
        <rFont val="Times New Roman Cyr"/>
        <charset val="204"/>
      </rPr>
      <t xml:space="preserve">єктів </t>
    </r>
  </si>
  <si>
    <t>1.2.1.4</t>
  </si>
  <si>
    <t xml:space="preserve">Рекнструкція та реєстрація </t>
  </si>
  <si>
    <t>1.2.1.4.1</t>
  </si>
  <si>
    <t>Реконструкція житлового фонду(приміщень)</t>
  </si>
  <si>
    <t>1.2.1.4.2</t>
  </si>
  <si>
    <t>Реконструкція та реєстрація інших об'єктів</t>
  </si>
  <si>
    <t>1.2.1.4.3</t>
  </si>
  <si>
    <t>Реставрація пам'яток культури,історії та архітектури</t>
  </si>
  <si>
    <t>1.2.1.5</t>
  </si>
  <si>
    <t xml:space="preserve">Створення державних запасів і резервів </t>
  </si>
  <si>
    <t>1.2.1.6</t>
  </si>
  <si>
    <t xml:space="preserve">Придбання землі і нематеріальних активів </t>
  </si>
  <si>
    <t>1.2.2</t>
  </si>
  <si>
    <t xml:space="preserve">Капітальні трансферти </t>
  </si>
  <si>
    <t>1.2.2.1</t>
  </si>
  <si>
    <t>Капітальні трансферти підприємствам (установам,організаціям)</t>
  </si>
  <si>
    <t>1.2.2.2</t>
  </si>
  <si>
    <t xml:space="preserve">Капітальні трансферти органам державного управління інших рівнів </t>
  </si>
  <si>
    <t>1.2.2.3</t>
  </si>
  <si>
    <t xml:space="preserve">Капітальні трансферти урядам іноземних держав та міжнародним організаціям </t>
  </si>
  <si>
    <t>1.2.2.4</t>
  </si>
  <si>
    <t>Капітальні трансферти населенню</t>
  </si>
  <si>
    <t>1.3</t>
  </si>
  <si>
    <t>Надання внутрішніх кредитів</t>
  </si>
  <si>
    <t>1.3.1</t>
  </si>
  <si>
    <t>Надання кредитів органам державного управління інших рівнів</t>
  </si>
  <si>
    <t>1.3.2</t>
  </si>
  <si>
    <t>Надання кредитів підприємствам,установам,організаціям</t>
  </si>
  <si>
    <t>1.3.3</t>
  </si>
  <si>
    <t xml:space="preserve">Надання інших внутрішніх кредитів </t>
  </si>
  <si>
    <t>1.3.4</t>
  </si>
  <si>
    <t>1.4</t>
  </si>
  <si>
    <t xml:space="preserve">Надання зовнішніх кредитів </t>
  </si>
  <si>
    <t>1.9</t>
  </si>
  <si>
    <t>Нерозподілені видатки</t>
  </si>
  <si>
    <t>*</t>
  </si>
  <si>
    <t>Керівник</t>
  </si>
  <si>
    <t>(підпис)</t>
  </si>
  <si>
    <t>Керівник бухгалтерської служби / начальник планово-фінансового підрозділу</t>
  </si>
  <si>
    <t>М. П.</t>
  </si>
  <si>
    <t xml:space="preserve">                        (підпис)                                                          </t>
  </si>
  <si>
    <r>
      <t xml:space="preserve">                                                                  </t>
    </r>
    <r>
      <rPr>
        <sz val="12"/>
        <rFont val="Times New Roman Cyr"/>
        <charset val="204"/>
      </rPr>
      <t xml:space="preserve">                               М.П.</t>
    </r>
  </si>
  <si>
    <t xml:space="preserve">(підпис)                         </t>
  </si>
  <si>
    <t xml:space="preserve">підстава     </t>
  </si>
  <si>
    <t>Сума змін (+,-), грн</t>
  </si>
  <si>
    <t>М. П.***</t>
  </si>
  <si>
    <t>*Форма довідки про зміни до плану використання бюджетних коштів заповнюється за повною економічною класифікацією видатків та кредитування без зазначення                                                                                                                                                                цифрових кодів,у разі потреби може бути доповнена іншими показниками.</t>
  </si>
  <si>
    <t>**Довідка про зміни до плану використання бюджетних коштів затверджується одержувачами бюджетних коштів за погодженням розпорядниками коштів.                                                                                                                                               Для вищих навчальних закладів та наукових установ,закладів охорони здоров'я,що надають первинну медичну допомогу довідка про зміни до плану                                                                                                                               використання бюджетних коштів підписується керівником установи та затверджується у порядку,встановленому для затвердження кошторисів.</t>
  </si>
  <si>
    <t>*** Заповнюється розпорядниками нижнього рівня,крім головних розпорядників та національних вищих навчальних закладів,яким безпосередньо                                                                                                                              встановлення призначення у державному бюджеті.</t>
  </si>
  <si>
    <t>18 січня 2021 р.</t>
  </si>
  <si>
    <t>код економічної класифікації видатків бюджету / код класифікації кредитування бюджету  2281 Дослідження і розробки, окремі заходи розвитку по реалізації державних (регіональних) програм, 3210 Капітальні трансфери підприємствам (установам, організаціям)</t>
  </si>
  <si>
    <t>* Форма плану використання бюджетних коштів заповнюється за повною економічною класифікацією видатків бюджету та класифікацією кредитування бюджету без зазначення цифрових кодів, у разі потреби може бути доповнена іншими показниками.</t>
  </si>
  <si>
    <t xml:space="preserve"> ** План використання бюджетних коштів затверджується одержувачами бюджетних коштів та погоджується розпорядниками коштів. Наявність або відсутність відбитка печатки одержувачів бюджетних коштів на документі відповідно до законодавства не є обов’язковою. Для вищих навчальних закладів та наукових установ, закладів охорони здоров'я, що утримуються за рахунок бюджетних коштів (крім закладів охорони здоров’я, видатки на які передбачені у статті 87 Бюджетного кодексу України) план використання бюджетних коштів підписується керівником установи та затверджується у порядку, встановленому для затвердження кошторисів.     </t>
  </si>
  <si>
    <t>*** Заповнюється розпорядниками нижчого рівня, крім головних розпорядників та національних вищих навчальних закладів, яким безпосередньо встановлені призначення у державному бюджеті.</t>
  </si>
</sst>
</file>

<file path=xl/styles.xml><?xml version="1.0" encoding="utf-8"?>
<styleSheet xmlns="http://schemas.openxmlformats.org/spreadsheetml/2006/main">
  <fonts count="41">
    <font>
      <sz val="10"/>
      <name val="Arial Cyr"/>
      <charset val="204"/>
    </font>
    <font>
      <sz val="11"/>
      <color theme="1"/>
      <name val="Calibri"/>
      <family val="2"/>
      <charset val="204"/>
      <scheme val="minor"/>
    </font>
    <font>
      <sz val="10"/>
      <name val="Arial Cyr"/>
      <charset val="204"/>
    </font>
    <font>
      <b/>
      <i/>
      <sz val="14"/>
      <name val="Times New Roman"/>
      <family val="1"/>
      <charset val="204"/>
    </font>
    <font>
      <sz val="10"/>
      <name val="Times New Roman Cyr"/>
      <charset val="204"/>
    </font>
    <font>
      <sz val="12"/>
      <name val="Times New Roman Cyr"/>
      <charset val="204"/>
    </font>
    <font>
      <b/>
      <sz val="10"/>
      <name val="Times New Roman Cyr"/>
      <charset val="204"/>
    </font>
    <font>
      <b/>
      <sz val="12"/>
      <name val="Times New Roman Cyr"/>
      <family val="1"/>
      <charset val="204"/>
    </font>
    <font>
      <b/>
      <sz val="11"/>
      <name val="Times New Roman Cyr"/>
      <family val="1"/>
      <charset val="204"/>
    </font>
    <font>
      <sz val="10"/>
      <name val="Arial"/>
      <family val="2"/>
      <charset val="204"/>
    </font>
    <font>
      <sz val="11"/>
      <name val="Times New Roman Cyr"/>
      <family val="1"/>
      <charset val="204"/>
    </font>
    <font>
      <sz val="14"/>
      <name val="Times New Roman Cyr"/>
      <family val="1"/>
      <charset val="204"/>
    </font>
    <font>
      <sz val="8"/>
      <name val="Times New Roman Cyr"/>
      <charset val="204"/>
    </font>
    <font>
      <sz val="14"/>
      <name val="Times New Roman Cyr"/>
      <charset val="204"/>
    </font>
    <font>
      <b/>
      <sz val="13"/>
      <name val="Times New Roman Cyr"/>
      <charset val="204"/>
    </font>
    <font>
      <sz val="12"/>
      <name val="Times New Roman Cyr"/>
      <family val="1"/>
      <charset val="204"/>
    </font>
    <font>
      <sz val="10"/>
      <name val="Times New Roman Cyr"/>
      <family val="1"/>
      <charset val="204"/>
    </font>
    <font>
      <b/>
      <sz val="14"/>
      <name val="Times New Roman Cyr"/>
      <charset val="204"/>
    </font>
    <font>
      <b/>
      <sz val="14"/>
      <name val="Times New Roman Cyr"/>
      <family val="1"/>
      <charset val="204"/>
    </font>
    <font>
      <b/>
      <sz val="12"/>
      <name val="Times New Roman Cyr"/>
      <charset val="204"/>
    </font>
    <font>
      <sz val="9"/>
      <name val="Times New Roman Cyr"/>
      <family val="1"/>
      <charset val="204"/>
    </font>
    <font>
      <b/>
      <sz val="11"/>
      <name val="Times New Roman Cyr"/>
      <charset val="204"/>
    </font>
    <font>
      <b/>
      <sz val="10"/>
      <name val="Times New Roman Cyr"/>
      <family val="1"/>
      <charset val="204"/>
    </font>
    <font>
      <sz val="11"/>
      <name val="Times New Roman Cyr"/>
      <charset val="204"/>
    </font>
    <font>
      <b/>
      <i/>
      <sz val="10"/>
      <name val="Times New Roman Cyr"/>
      <charset val="204"/>
    </font>
    <font>
      <i/>
      <sz val="14"/>
      <name val="Times New Roman Cyr"/>
      <charset val="204"/>
    </font>
    <font>
      <i/>
      <sz val="11"/>
      <name val="Times New Roman Cyr"/>
      <charset val="204"/>
    </font>
    <font>
      <sz val="11"/>
      <name val="Times New Roman"/>
      <family val="1"/>
      <charset val="204"/>
    </font>
    <font>
      <sz val="12"/>
      <name val="Times New Roman"/>
      <family val="1"/>
      <charset val="204"/>
    </font>
    <font>
      <b/>
      <sz val="12"/>
      <name val="Times New Roman"/>
      <family val="1"/>
      <charset val="204"/>
    </font>
    <font>
      <sz val="14"/>
      <name val="Times New Roman"/>
      <family val="1"/>
      <charset val="204"/>
    </font>
    <font>
      <sz val="14"/>
      <color indexed="12"/>
      <name val="Times New Roman"/>
      <family val="1"/>
      <charset val="204"/>
    </font>
    <font>
      <sz val="10"/>
      <name val="Times New Roman"/>
      <family val="1"/>
      <charset val="204"/>
    </font>
    <font>
      <sz val="14"/>
      <color indexed="12"/>
      <name val="Arial Cyr"/>
      <charset val="204"/>
    </font>
    <font>
      <b/>
      <sz val="11"/>
      <color indexed="12"/>
      <name val="Arial Cyr"/>
      <charset val="204"/>
    </font>
    <font>
      <sz val="10"/>
      <color indexed="12"/>
      <name val="Arial Cyr"/>
      <charset val="204"/>
    </font>
    <font>
      <sz val="8"/>
      <color indexed="8"/>
      <name val="Times New Roman"/>
      <family val="1"/>
      <charset val="204"/>
    </font>
    <font>
      <sz val="8"/>
      <name val="Times New Roman"/>
      <family val="1"/>
      <charset val="204"/>
    </font>
    <font>
      <b/>
      <sz val="14"/>
      <name val="Times New Roman"/>
      <family val="1"/>
      <charset val="204"/>
    </font>
    <font>
      <sz val="8"/>
      <color indexed="8"/>
      <name val="Calibri"/>
      <family val="2"/>
      <charset val="204"/>
    </font>
    <font>
      <sz val="8"/>
      <name val="Arial"/>
      <family val="2"/>
      <charset val="204"/>
    </font>
  </fonts>
  <fills count="3">
    <fill>
      <patternFill patternType="none"/>
    </fill>
    <fill>
      <patternFill patternType="gray125"/>
    </fill>
    <fill>
      <patternFill patternType="solid">
        <fgColor rgb="FFFFFFCC"/>
      </patternFill>
    </fill>
  </fills>
  <borders count="28">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2" fillId="0" borderId="0"/>
    <xf numFmtId="0" fontId="9" fillId="0" borderId="0"/>
    <xf numFmtId="0" fontId="1" fillId="0" borderId="0"/>
    <xf numFmtId="0" fontId="2" fillId="0" borderId="0"/>
    <xf numFmtId="0" fontId="1" fillId="2" borderId="1" applyNumberFormat="0" applyFont="0" applyAlignment="0" applyProtection="0"/>
  </cellStyleXfs>
  <cellXfs count="162">
    <xf numFmtId="0" fontId="0" fillId="0" borderId="0" xfId="0"/>
    <xf numFmtId="0" fontId="3" fillId="0" borderId="0" xfId="0" applyFont="1" applyAlignment="1">
      <alignment horizontal="center"/>
    </xf>
    <xf numFmtId="0" fontId="4" fillId="0" borderId="0" xfId="1" applyFont="1" applyBorder="1" applyAlignment="1">
      <alignment horizontal="center"/>
    </xf>
    <xf numFmtId="0" fontId="4" fillId="0" borderId="0" xfId="1" applyFont="1" applyBorder="1" applyAlignment="1"/>
    <xf numFmtId="0" fontId="4" fillId="0" borderId="0" xfId="0" applyFont="1"/>
    <xf numFmtId="0" fontId="6" fillId="0" borderId="0" xfId="2" applyFont="1" applyAlignment="1">
      <alignment horizontal="right"/>
    </xf>
    <xf numFmtId="0" fontId="6" fillId="0" borderId="0" xfId="2" applyFont="1" applyAlignment="1"/>
    <xf numFmtId="0" fontId="7" fillId="0" borderId="0" xfId="2" applyFont="1" applyAlignment="1">
      <alignment horizontal="right"/>
    </xf>
    <xf numFmtId="0" fontId="8" fillId="0" borderId="0" xfId="2" applyFont="1" applyAlignment="1"/>
    <xf numFmtId="0" fontId="9" fillId="0" borderId="0" xfId="0" applyFont="1"/>
    <xf numFmtId="0" fontId="10" fillId="0" borderId="0" xfId="1" applyFont="1" applyBorder="1" applyAlignment="1">
      <alignment horizontal="center"/>
    </xf>
    <xf numFmtId="0" fontId="11" fillId="0" borderId="0" xfId="1" applyFont="1" applyBorder="1" applyAlignment="1"/>
    <xf numFmtId="0" fontId="14" fillId="0" borderId="0" xfId="1" applyFont="1" applyBorder="1" applyAlignment="1"/>
    <xf numFmtId="0" fontId="10" fillId="0" borderId="0" xfId="1" applyFont="1" applyBorder="1" applyAlignment="1"/>
    <xf numFmtId="0" fontId="16" fillId="0" borderId="0" xfId="1" applyFont="1" applyBorder="1" applyAlignment="1">
      <alignment horizontal="left"/>
    </xf>
    <xf numFmtId="0" fontId="16" fillId="0" borderId="0" xfId="1" applyFont="1" applyBorder="1" applyAlignment="1">
      <alignment horizontal="right"/>
    </xf>
    <xf numFmtId="0" fontId="16" fillId="0" borderId="0" xfId="1" applyFont="1" applyBorder="1" applyAlignment="1">
      <alignment horizontal="center"/>
    </xf>
    <xf numFmtId="0" fontId="16" fillId="0" borderId="0" xfId="1" applyFont="1" applyBorder="1" applyAlignment="1"/>
    <xf numFmtId="0" fontId="16" fillId="0" borderId="2" xfId="1" applyFont="1" applyBorder="1" applyAlignment="1"/>
    <xf numFmtId="0" fontId="18" fillId="0" borderId="0" xfId="1" applyFont="1" applyFill="1" applyBorder="1" applyAlignment="1">
      <alignment horizontal="center"/>
    </xf>
    <xf numFmtId="0" fontId="10" fillId="0" borderId="0" xfId="0" applyFont="1" applyFill="1"/>
    <xf numFmtId="0" fontId="10" fillId="0" borderId="0" xfId="0" applyFont="1" applyFill="1" applyAlignment="1">
      <alignment horizontal="left"/>
    </xf>
    <xf numFmtId="0" fontId="10" fillId="0" borderId="0" xfId="0" applyFont="1" applyFill="1" applyAlignment="1">
      <alignment horizontal="center"/>
    </xf>
    <xf numFmtId="0" fontId="10" fillId="0" borderId="0" xfId="0" applyFont="1" applyFill="1" applyBorder="1" applyAlignment="1">
      <alignment horizontal="left"/>
    </xf>
    <xf numFmtId="0" fontId="9" fillId="0" borderId="0" xfId="0" applyFont="1" applyBorder="1"/>
    <xf numFmtId="0" fontId="10" fillId="0" borderId="0" xfId="1" applyFont="1" applyFill="1" applyBorder="1" applyAlignment="1">
      <alignment horizontal="left"/>
    </xf>
    <xf numFmtId="0" fontId="7" fillId="0" borderId="10" xfId="2" applyFont="1" applyFill="1" applyBorder="1" applyAlignment="1">
      <alignment horizontal="center" vertical="center" wrapText="1"/>
    </xf>
    <xf numFmtId="0" fontId="9" fillId="0" borderId="0" xfId="0" applyFont="1" applyAlignment="1">
      <alignment horizontal="right"/>
    </xf>
    <xf numFmtId="0" fontId="16" fillId="0" borderId="10" xfId="1" applyFont="1" applyFill="1" applyBorder="1" applyAlignment="1">
      <alignment horizontal="center" vertical="top"/>
    </xf>
    <xf numFmtId="0" fontId="10" fillId="0" borderId="5" xfId="1" applyFont="1" applyFill="1" applyBorder="1" applyAlignment="1">
      <alignment horizontal="center"/>
    </xf>
    <xf numFmtId="0" fontId="22" fillId="0" borderId="5" xfId="1" applyFont="1" applyFill="1" applyBorder="1" applyAlignment="1">
      <alignment horizontal="left" wrapText="1"/>
    </xf>
    <xf numFmtId="4" fontId="17" fillId="0" borderId="5" xfId="1" applyNumberFormat="1" applyFont="1" applyFill="1" applyBorder="1" applyAlignment="1">
      <alignment horizontal="center" wrapText="1"/>
    </xf>
    <xf numFmtId="49" fontId="10" fillId="0" borderId="11" xfId="1" applyNumberFormat="1" applyFont="1" applyFill="1" applyBorder="1" applyAlignment="1">
      <alignment horizontal="center"/>
    </xf>
    <xf numFmtId="0" fontId="8" fillId="0" borderId="11" xfId="1" applyFont="1" applyFill="1" applyBorder="1" applyAlignment="1">
      <alignment horizontal="left" wrapText="1"/>
    </xf>
    <xf numFmtId="4" fontId="17" fillId="0" borderId="11" xfId="1" applyNumberFormat="1" applyFont="1" applyFill="1" applyBorder="1" applyAlignment="1">
      <alignment horizontal="center" wrapText="1"/>
    </xf>
    <xf numFmtId="3" fontId="9" fillId="0" borderId="0" xfId="0" applyNumberFormat="1" applyFont="1"/>
    <xf numFmtId="0" fontId="23" fillId="0" borderId="11" xfId="1" applyFont="1" applyFill="1" applyBorder="1" applyAlignment="1">
      <alignment horizontal="left" wrapText="1"/>
    </xf>
    <xf numFmtId="3" fontId="13" fillId="0" borderId="11" xfId="1" applyNumberFormat="1" applyFont="1" applyFill="1" applyBorder="1" applyAlignment="1">
      <alignment horizontal="center" wrapText="1"/>
    </xf>
    <xf numFmtId="0" fontId="21" fillId="0" borderId="11" xfId="1" applyFont="1" applyFill="1" applyBorder="1" applyAlignment="1">
      <alignment horizontal="left" wrapText="1"/>
    </xf>
    <xf numFmtId="4" fontId="13" fillId="0" borderId="11" xfId="1" applyNumberFormat="1" applyFont="1" applyFill="1" applyBorder="1" applyAlignment="1">
      <alignment horizontal="center" wrapText="1"/>
    </xf>
    <xf numFmtId="0" fontId="24" fillId="0" borderId="11" xfId="1" applyFont="1" applyFill="1" applyBorder="1" applyAlignment="1">
      <alignment horizontal="left" wrapText="1"/>
    </xf>
    <xf numFmtId="4" fontId="25" fillId="0" borderId="11" xfId="1" applyNumberFormat="1" applyFont="1" applyFill="1" applyBorder="1" applyAlignment="1">
      <alignment horizontal="center" wrapText="1"/>
    </xf>
    <xf numFmtId="4" fontId="13" fillId="0" borderId="11" xfId="1" applyNumberFormat="1" applyFont="1" applyFill="1" applyBorder="1" applyAlignment="1">
      <alignment horizontal="center" vertical="center" wrapText="1"/>
    </xf>
    <xf numFmtId="3" fontId="17" fillId="0" borderId="11" xfId="1" applyNumberFormat="1" applyFont="1" applyFill="1" applyBorder="1" applyAlignment="1">
      <alignment horizontal="center" wrapText="1"/>
    </xf>
    <xf numFmtId="1" fontId="17" fillId="0" borderId="11" xfId="1" applyNumberFormat="1" applyFont="1" applyFill="1" applyBorder="1" applyAlignment="1">
      <alignment horizontal="center" wrapText="1"/>
    </xf>
    <xf numFmtId="1" fontId="13" fillId="0" borderId="11" xfId="1" applyNumberFormat="1" applyFont="1" applyFill="1" applyBorder="1" applyAlignment="1">
      <alignment horizontal="center" wrapText="1"/>
    </xf>
    <xf numFmtId="0" fontId="26" fillId="0" borderId="11" xfId="1" applyFont="1" applyFill="1" applyBorder="1" applyAlignment="1">
      <alignment horizontal="left" wrapText="1"/>
    </xf>
    <xf numFmtId="1" fontId="25" fillId="0" borderId="11" xfId="1" applyNumberFormat="1" applyFont="1" applyFill="1" applyBorder="1" applyAlignment="1">
      <alignment horizontal="center" wrapText="1"/>
    </xf>
    <xf numFmtId="0" fontId="23" fillId="0" borderId="11" xfId="1" applyFont="1" applyFill="1" applyBorder="1" applyAlignment="1"/>
    <xf numFmtId="0" fontId="27" fillId="0" borderId="11" xfId="1" applyFont="1" applyFill="1" applyBorder="1"/>
    <xf numFmtId="0" fontId="28" fillId="0" borderId="11" xfId="1" applyFont="1" applyFill="1" applyBorder="1"/>
    <xf numFmtId="0" fontId="29" fillId="0" borderId="11" xfId="1" applyFont="1" applyFill="1" applyBorder="1"/>
    <xf numFmtId="49" fontId="10" fillId="0" borderId="9" xfId="1" applyNumberFormat="1" applyFont="1" applyFill="1" applyBorder="1" applyAlignment="1">
      <alignment horizontal="center"/>
    </xf>
    <xf numFmtId="0" fontId="28" fillId="0" borderId="9" xfId="1" applyFont="1" applyFill="1" applyBorder="1"/>
    <xf numFmtId="0" fontId="15" fillId="0" borderId="9" xfId="1" applyFont="1" applyFill="1" applyBorder="1"/>
    <xf numFmtId="0" fontId="10" fillId="0" borderId="9" xfId="1" applyFont="1" applyFill="1" applyBorder="1"/>
    <xf numFmtId="0" fontId="10" fillId="0" borderId="0" xfId="1" applyFont="1" applyFill="1" applyBorder="1"/>
    <xf numFmtId="0" fontId="30" fillId="0" borderId="0" xfId="1" applyFont="1" applyFill="1" applyBorder="1" applyAlignment="1"/>
    <xf numFmtId="0" fontId="30" fillId="0" borderId="0" xfId="2" applyFont="1" applyBorder="1"/>
    <xf numFmtId="0" fontId="31" fillId="0" borderId="0" xfId="2" applyFont="1" applyBorder="1"/>
    <xf numFmtId="2" fontId="17" fillId="0" borderId="2" xfId="1" applyNumberFormat="1" applyFont="1" applyFill="1" applyBorder="1" applyAlignment="1">
      <alignment horizontal="center"/>
    </xf>
    <xf numFmtId="2" fontId="13" fillId="0" borderId="2" xfId="1" applyNumberFormat="1" applyFont="1" applyFill="1" applyBorder="1" applyAlignment="1">
      <alignment horizontal="left"/>
    </xf>
    <xf numFmtId="0" fontId="16" fillId="0" borderId="0" xfId="1" applyFont="1" applyFill="1" applyBorder="1"/>
    <xf numFmtId="2" fontId="4" fillId="0" borderId="0" xfId="1" applyNumberFormat="1" applyFont="1" applyFill="1" applyBorder="1" applyAlignment="1">
      <alignment horizontal="center"/>
    </xf>
    <xf numFmtId="2" fontId="23" fillId="0" borderId="0" xfId="1" applyNumberFormat="1" applyFont="1" applyFill="1" applyBorder="1" applyAlignment="1">
      <alignment horizontal="center"/>
    </xf>
    <xf numFmtId="0" fontId="11" fillId="0" borderId="0" xfId="1" applyFont="1" applyFill="1" applyBorder="1" applyAlignment="1">
      <alignment wrapText="1"/>
    </xf>
    <xf numFmtId="0" fontId="11" fillId="0" borderId="0" xfId="1" applyFont="1" applyFill="1" applyBorder="1"/>
    <xf numFmtId="0" fontId="11" fillId="0" borderId="2" xfId="1" applyFont="1" applyFill="1" applyBorder="1"/>
    <xf numFmtId="0" fontId="30" fillId="0" borderId="2" xfId="2" applyFont="1" applyBorder="1"/>
    <xf numFmtId="14" fontId="32" fillId="0" borderId="2" xfId="0" applyNumberFormat="1" applyFont="1" applyBorder="1" applyAlignment="1">
      <alignment horizontal="center"/>
    </xf>
    <xf numFmtId="0" fontId="30" fillId="0" borderId="0" xfId="1" applyFont="1" applyFill="1" applyBorder="1"/>
    <xf numFmtId="0" fontId="33" fillId="0" borderId="0" xfId="2" applyFont="1" applyBorder="1"/>
    <xf numFmtId="0" fontId="34" fillId="0" borderId="0" xfId="2" applyFont="1" applyBorder="1"/>
    <xf numFmtId="0" fontId="35" fillId="0" borderId="0" xfId="2" applyFont="1" applyBorder="1"/>
    <xf numFmtId="0" fontId="10" fillId="0" borderId="0" xfId="1" applyFont="1" applyBorder="1" applyAlignment="1">
      <alignment horizontal="left"/>
    </xf>
    <xf numFmtId="0" fontId="10" fillId="0" borderId="0" xfId="1" applyFont="1" applyBorder="1" applyAlignment="1">
      <alignment horizontal="right"/>
    </xf>
    <xf numFmtId="0" fontId="28" fillId="0" borderId="0" xfId="0" applyFont="1"/>
    <xf numFmtId="0" fontId="32" fillId="0" borderId="0" xfId="0" applyFont="1"/>
    <xf numFmtId="49" fontId="32" fillId="0" borderId="0" xfId="0" applyNumberFormat="1" applyFont="1"/>
    <xf numFmtId="0" fontId="32" fillId="0" borderId="0" xfId="0" applyFont="1" applyBorder="1"/>
    <xf numFmtId="0" fontId="7" fillId="0" borderId="17" xfId="2" applyFont="1" applyFill="1" applyBorder="1" applyAlignment="1">
      <alignment horizontal="center" vertical="center" wrapText="1"/>
    </xf>
    <xf numFmtId="0" fontId="7" fillId="0" borderId="18" xfId="2" applyFont="1" applyFill="1" applyBorder="1" applyAlignment="1">
      <alignment horizontal="center" vertical="center" wrapText="1"/>
    </xf>
    <xf numFmtId="0" fontId="7" fillId="0" borderId="19" xfId="2" applyFont="1" applyFill="1" applyBorder="1" applyAlignment="1">
      <alignment horizontal="center" vertical="center" wrapText="1"/>
    </xf>
    <xf numFmtId="0" fontId="16" fillId="0" borderId="20" xfId="1" applyFont="1" applyFill="1" applyBorder="1" applyAlignment="1">
      <alignment horizontal="center" vertical="top"/>
    </xf>
    <xf numFmtId="0" fontId="16" fillId="0" borderId="21" xfId="1" applyFont="1" applyFill="1" applyBorder="1" applyAlignment="1">
      <alignment horizontal="center" vertical="top"/>
    </xf>
    <xf numFmtId="0" fontId="16" fillId="0" borderId="22" xfId="1" applyFont="1" applyFill="1" applyBorder="1" applyAlignment="1">
      <alignment horizontal="center" vertical="top"/>
    </xf>
    <xf numFmtId="0" fontId="10" fillId="0" borderId="23" xfId="1" applyFont="1" applyFill="1" applyBorder="1" applyAlignment="1">
      <alignment horizontal="center"/>
    </xf>
    <xf numFmtId="0" fontId="22" fillId="0" borderId="23" xfId="1" applyFont="1" applyFill="1" applyBorder="1" applyAlignment="1">
      <alignment horizontal="left" wrapText="1"/>
    </xf>
    <xf numFmtId="3" fontId="17" fillId="0" borderId="24" xfId="1" applyNumberFormat="1" applyFont="1" applyFill="1" applyBorder="1" applyAlignment="1">
      <alignment horizontal="center" wrapText="1"/>
    </xf>
    <xf numFmtId="3" fontId="13" fillId="0" borderId="24" xfId="1" applyNumberFormat="1" applyFont="1" applyFill="1" applyBorder="1" applyAlignment="1">
      <alignment horizontal="center" vertical="center" wrapText="1"/>
    </xf>
    <xf numFmtId="49" fontId="10" fillId="0" borderId="23" xfId="1" applyNumberFormat="1" applyFont="1" applyFill="1" applyBorder="1" applyAlignment="1">
      <alignment horizontal="center"/>
    </xf>
    <xf numFmtId="0" fontId="8" fillId="0" borderId="23" xfId="1" applyFont="1" applyFill="1" applyBorder="1" applyAlignment="1">
      <alignment horizontal="left" wrapText="1"/>
    </xf>
    <xf numFmtId="0" fontId="23" fillId="0" borderId="23" xfId="1" applyFont="1" applyFill="1" applyBorder="1" applyAlignment="1">
      <alignment horizontal="left" wrapText="1"/>
    </xf>
    <xf numFmtId="49" fontId="10" fillId="0" borderId="24" xfId="1" applyNumberFormat="1" applyFont="1" applyFill="1" applyBorder="1" applyAlignment="1">
      <alignment horizontal="center"/>
    </xf>
    <xf numFmtId="0" fontId="23" fillId="0" borderId="24" xfId="1" applyFont="1" applyFill="1" applyBorder="1" applyAlignment="1">
      <alignment horizontal="left" wrapText="1"/>
    </xf>
    <xf numFmtId="0" fontId="21" fillId="0" borderId="24" xfId="1" applyFont="1" applyFill="1" applyBorder="1" applyAlignment="1">
      <alignment horizontal="left" wrapText="1"/>
    </xf>
    <xf numFmtId="49" fontId="10" fillId="0" borderId="25" xfId="1" applyNumberFormat="1" applyFont="1" applyFill="1" applyBorder="1" applyAlignment="1">
      <alignment horizontal="center"/>
    </xf>
    <xf numFmtId="0" fontId="21" fillId="0" borderId="25" xfId="1" applyFont="1" applyFill="1" applyBorder="1" applyAlignment="1">
      <alignment horizontal="left" wrapText="1"/>
    </xf>
    <xf numFmtId="0" fontId="23" fillId="0" borderId="25" xfId="1" applyFont="1" applyFill="1" applyBorder="1" applyAlignment="1">
      <alignment horizontal="left" wrapText="1"/>
    </xf>
    <xf numFmtId="0" fontId="23" fillId="0" borderId="0" xfId="1" applyFont="1" applyFill="1" applyBorder="1" applyAlignment="1">
      <alignment horizontal="left" wrapText="1"/>
    </xf>
    <xf numFmtId="0" fontId="24" fillId="0" borderId="25" xfId="1" applyFont="1" applyFill="1" applyBorder="1" applyAlignment="1">
      <alignment horizontal="left" wrapText="1"/>
    </xf>
    <xf numFmtId="3" fontId="13" fillId="0" borderId="24" xfId="1" applyNumberFormat="1" applyFont="1" applyFill="1" applyBorder="1" applyAlignment="1">
      <alignment horizontal="center" wrapText="1"/>
    </xf>
    <xf numFmtId="0" fontId="8" fillId="0" borderId="24" xfId="1" applyFont="1" applyFill="1" applyBorder="1" applyAlignment="1">
      <alignment horizontal="left" wrapText="1"/>
    </xf>
    <xf numFmtId="49" fontId="10" fillId="0" borderId="26" xfId="1" applyNumberFormat="1" applyFont="1" applyFill="1" applyBorder="1" applyAlignment="1">
      <alignment horizontal="center"/>
    </xf>
    <xf numFmtId="0" fontId="23" fillId="0" borderId="26" xfId="1" applyFont="1" applyFill="1" applyBorder="1" applyAlignment="1">
      <alignment horizontal="left" wrapText="1"/>
    </xf>
    <xf numFmtId="0" fontId="26" fillId="0" borderId="25" xfId="1" applyFont="1" applyFill="1" applyBorder="1" applyAlignment="1">
      <alignment horizontal="left" wrapText="1"/>
    </xf>
    <xf numFmtId="0" fontId="23" fillId="0" borderId="25" xfId="1" applyFont="1" applyFill="1" applyBorder="1" applyAlignment="1"/>
    <xf numFmtId="49" fontId="10" fillId="0" borderId="27" xfId="1" applyNumberFormat="1" applyFont="1" applyFill="1" applyBorder="1" applyAlignment="1">
      <alignment horizontal="center"/>
    </xf>
    <xf numFmtId="0" fontId="23" fillId="0" borderId="27" xfId="1" applyFont="1" applyFill="1" applyBorder="1" applyAlignment="1">
      <alignment horizontal="left" wrapText="1"/>
    </xf>
    <xf numFmtId="0" fontId="27" fillId="0" borderId="25" xfId="1" applyFont="1" applyFill="1" applyBorder="1"/>
    <xf numFmtId="0" fontId="28" fillId="0" borderId="25" xfId="1" applyFont="1" applyFill="1" applyBorder="1"/>
    <xf numFmtId="0" fontId="29" fillId="0" borderId="25" xfId="1" applyFont="1" applyFill="1" applyBorder="1"/>
    <xf numFmtId="0" fontId="15" fillId="0" borderId="25" xfId="1" applyFont="1" applyFill="1" applyBorder="1"/>
    <xf numFmtId="0" fontId="10" fillId="0" borderId="25" xfId="1" applyFont="1" applyFill="1" applyBorder="1"/>
    <xf numFmtId="14" fontId="9" fillId="0" borderId="2" xfId="0" applyNumberFormat="1" applyFont="1" applyBorder="1" applyAlignment="1">
      <alignment horizontal="center"/>
    </xf>
    <xf numFmtId="0" fontId="9" fillId="0" borderId="0" xfId="0" applyFont="1" applyBorder="1" applyAlignment="1">
      <alignment horizontal="center"/>
    </xf>
    <xf numFmtId="0" fontId="17" fillId="0" borderId="0" xfId="1" applyFont="1" applyBorder="1" applyAlignment="1">
      <alignment horizontal="center"/>
    </xf>
    <xf numFmtId="0" fontId="5" fillId="0" borderId="0" xfId="0" applyFont="1" applyBorder="1" applyAlignment="1">
      <alignment horizontal="left" wrapText="1"/>
    </xf>
    <xf numFmtId="0" fontId="4" fillId="0" borderId="0" xfId="0" applyFont="1" applyBorder="1" applyAlignment="1">
      <alignment horizontal="left"/>
    </xf>
    <xf numFmtId="0" fontId="5" fillId="0" borderId="2" xfId="2" applyFont="1" applyBorder="1" applyAlignment="1">
      <alignment horizontal="left" wrapText="1"/>
    </xf>
    <xf numFmtId="0" fontId="12" fillId="0" borderId="3" xfId="1" applyFont="1" applyBorder="1" applyAlignment="1">
      <alignment horizontal="center"/>
    </xf>
    <xf numFmtId="0" fontId="13" fillId="0" borderId="2" xfId="1" applyFont="1" applyBorder="1" applyAlignment="1">
      <alignment horizontal="right"/>
    </xf>
    <xf numFmtId="0" fontId="12" fillId="0" borderId="3" xfId="1" applyFont="1" applyBorder="1" applyAlignment="1">
      <alignment horizontal="left"/>
    </xf>
    <xf numFmtId="14" fontId="15" fillId="0" borderId="0" xfId="1" applyNumberFormat="1" applyFont="1" applyBorder="1" applyAlignment="1">
      <alignment horizontal="left"/>
    </xf>
    <xf numFmtId="0" fontId="15" fillId="0" borderId="0" xfId="1" applyFont="1" applyBorder="1" applyAlignment="1">
      <alignment horizontal="left"/>
    </xf>
    <xf numFmtId="14" fontId="12" fillId="0" borderId="0" xfId="1" applyNumberFormat="1" applyFont="1" applyBorder="1" applyAlignment="1">
      <alignment horizontal="left"/>
    </xf>
    <xf numFmtId="0" fontId="6" fillId="0" borderId="0" xfId="1" applyFont="1" applyBorder="1" applyAlignment="1">
      <alignment horizontal="left"/>
    </xf>
    <xf numFmtId="0" fontId="16" fillId="0" borderId="2" xfId="1" applyFont="1" applyBorder="1" applyAlignment="1">
      <alignment horizontal="center"/>
    </xf>
    <xf numFmtId="0" fontId="15" fillId="0" borderId="4" xfId="0" applyFont="1" applyFill="1" applyBorder="1" applyAlignment="1">
      <alignment horizontal="left" wrapText="1"/>
    </xf>
    <xf numFmtId="0" fontId="18" fillId="0" borderId="0" xfId="1" applyFont="1" applyFill="1" applyBorder="1" applyAlignment="1">
      <alignment horizontal="center"/>
    </xf>
    <xf numFmtId="0" fontId="19" fillId="0" borderId="2" xfId="0" applyFont="1" applyFill="1" applyBorder="1" applyAlignment="1" applyProtection="1">
      <alignment horizontal="center"/>
    </xf>
    <xf numFmtId="0" fontId="20" fillId="0" borderId="3" xfId="0" applyFont="1" applyFill="1" applyBorder="1" applyAlignment="1" applyProtection="1">
      <alignment horizontal="center"/>
    </xf>
    <xf numFmtId="0" fontId="10" fillId="0" borderId="0" xfId="0" applyFont="1" applyFill="1" applyAlignment="1">
      <alignment horizontal="center"/>
    </xf>
    <xf numFmtId="0" fontId="15" fillId="0" borderId="2" xfId="0" applyFont="1" applyFill="1" applyBorder="1" applyAlignment="1" applyProtection="1">
      <alignment horizontal="left"/>
    </xf>
    <xf numFmtId="0" fontId="15" fillId="0" borderId="4" xfId="0" applyFont="1" applyFill="1" applyBorder="1" applyAlignment="1" applyProtection="1">
      <alignment horizontal="left" wrapText="1"/>
    </xf>
    <xf numFmtId="0" fontId="36" fillId="0" borderId="0" xfId="0" applyFont="1" applyAlignment="1">
      <alignment horizontal="left" wrapText="1"/>
    </xf>
    <xf numFmtId="0" fontId="37" fillId="0" borderId="0" xfId="0" applyFont="1" applyAlignment="1">
      <alignment horizontal="left" wrapText="1"/>
    </xf>
    <xf numFmtId="0" fontId="21" fillId="0" borderId="0" xfId="1" applyFont="1" applyFill="1" applyBorder="1" applyAlignment="1">
      <alignment horizontal="right"/>
    </xf>
    <xf numFmtId="0" fontId="16" fillId="0" borderId="3" xfId="1" applyFont="1" applyFill="1" applyBorder="1" applyAlignment="1">
      <alignment horizontal="right"/>
    </xf>
    <xf numFmtId="0" fontId="15" fillId="0" borderId="0" xfId="0" applyFont="1" applyFill="1" applyBorder="1" applyAlignment="1" applyProtection="1">
      <alignment horizontal="left" wrapText="1"/>
    </xf>
    <xf numFmtId="0" fontId="15" fillId="0" borderId="5" xfId="1" applyFont="1" applyFill="1" applyBorder="1" applyAlignment="1">
      <alignment horizontal="center" vertical="center"/>
    </xf>
    <xf numFmtId="0" fontId="15" fillId="0" borderId="9" xfId="1" applyFont="1" applyFill="1" applyBorder="1" applyAlignment="1">
      <alignment horizontal="center" vertical="center"/>
    </xf>
    <xf numFmtId="0" fontId="15" fillId="0" borderId="5"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6" xfId="1" applyFont="1" applyFill="1" applyBorder="1" applyAlignment="1">
      <alignment horizontal="center"/>
    </xf>
    <xf numFmtId="0" fontId="15" fillId="0" borderId="7" xfId="1" applyFont="1" applyFill="1" applyBorder="1" applyAlignment="1">
      <alignment horizontal="center"/>
    </xf>
    <xf numFmtId="0" fontId="15" fillId="0" borderId="8" xfId="1" applyFont="1" applyFill="1" applyBorder="1" applyAlignment="1">
      <alignment horizontal="center"/>
    </xf>
    <xf numFmtId="2" fontId="28" fillId="0" borderId="0" xfId="2" applyNumberFormat="1" applyFont="1" applyFill="1" applyBorder="1" applyAlignment="1">
      <alignment horizontal="left" wrapText="1"/>
    </xf>
    <xf numFmtId="0" fontId="38" fillId="0" borderId="2" xfId="1" applyFont="1" applyFill="1" applyBorder="1" applyAlignment="1">
      <alignment horizontal="center"/>
    </xf>
    <xf numFmtId="0" fontId="38" fillId="0" borderId="4" xfId="1" applyFont="1" applyFill="1" applyBorder="1" applyAlignment="1">
      <alignment horizontal="center"/>
    </xf>
    <xf numFmtId="0" fontId="28" fillId="0" borderId="3" xfId="1" applyFont="1" applyFill="1" applyBorder="1" applyAlignment="1">
      <alignment horizontal="left"/>
    </xf>
    <xf numFmtId="0" fontId="39" fillId="0" borderId="0" xfId="0" applyFont="1" applyAlignment="1">
      <alignment horizontal="left" wrapText="1"/>
    </xf>
    <xf numFmtId="0" fontId="40" fillId="0" borderId="0" xfId="0" applyFont="1" applyAlignment="1">
      <alignment horizontal="left" wrapText="1"/>
    </xf>
    <xf numFmtId="0" fontId="28" fillId="0" borderId="2" xfId="2" applyFont="1" applyFill="1" applyBorder="1" applyAlignment="1">
      <alignment horizontal="left" wrapText="1"/>
    </xf>
    <xf numFmtId="0" fontId="15" fillId="0" borderId="2" xfId="2" applyFont="1" applyFill="1" applyBorder="1" applyAlignment="1">
      <alignment horizontal="left" wrapText="1"/>
    </xf>
    <xf numFmtId="0" fontId="15" fillId="0" borderId="12" xfId="1" applyFont="1" applyFill="1" applyBorder="1" applyAlignment="1">
      <alignment horizontal="center" vertical="center"/>
    </xf>
    <xf numFmtId="0" fontId="15" fillId="0" borderId="16" xfId="1" applyFont="1" applyFill="1" applyBorder="1" applyAlignment="1">
      <alignment horizontal="center" vertical="center"/>
    </xf>
    <xf numFmtId="0" fontId="15" fillId="0" borderId="12"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3" xfId="1" applyFont="1" applyFill="1" applyBorder="1" applyAlignment="1">
      <alignment horizontal="center"/>
    </xf>
    <xf numFmtId="0" fontId="15" fillId="0" borderId="14" xfId="1" applyFont="1" applyFill="1" applyBorder="1" applyAlignment="1">
      <alignment horizontal="center"/>
    </xf>
    <xf numFmtId="0" fontId="15" fillId="0" borderId="15" xfId="1" applyFont="1" applyFill="1" applyBorder="1" applyAlignment="1">
      <alignment horizontal="center"/>
    </xf>
  </cellXfs>
  <cellStyles count="7">
    <cellStyle name="Звичайний 2" xfId="3"/>
    <cellStyle name="Обычный" xfId="0" builtinId="0"/>
    <cellStyle name="Обычный 2" xfId="4"/>
    <cellStyle name="Обычный 3" xfId="5"/>
    <cellStyle name="Обычный_Dod5kochtor" xfId="2"/>
    <cellStyle name="Обычный_dovidka" xfId="1"/>
    <cellStyle name="Примечание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9CEC~1/AppData/Local/Temp/Koshtoris_22010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1050;&#1054;&#1064;&#1058;&#1054;&#1056;&#1048;&#1057;,%20&#1076;&#1086;&#1074;&#1110;&#1076;&#1082;&#1080;%20&#1079;&#1084;&#1110;&#1085;\2020\&#1059;&#1090;&#1086;&#1095;&#1085;&#1077;&#1085;&#1080;&#1081;%20&#1082;&#1086;&#1096;&#1090;&#1086;&#1088;&#1080;&#1089;%202020\2201160\22011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9CEC~1/AppData/Local/Temp/Koshtoris_22011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050;&#1054;&#1064;&#1058;&#1054;&#1056;&#1048;&#1057;,%20&#1076;&#1086;&#1074;&#1110;&#1076;&#1082;&#1080;%20&#1079;&#1084;&#1110;&#1085;\2021\&#1050;&#1086;&#1096;&#1090;&#1086;&#1088;&#1080;&#1089;\2201190\&#1089;&#1090;&#1072;&#1088;&#1080;&#1081;%20Koshtoris_22011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9CEC~1/AppData/Local/Temp/Koshtoris_220116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ДовидникКВК(месн)"/>
      <sheetName val="ДовидникКПК"/>
      <sheetName val="ДовидникКФК"/>
      <sheetName val="ДовидникКВК(ГОС)"/>
      <sheetName val="КПКВМБ"/>
      <sheetName val="Заполнить"/>
      <sheetName val="кошторис"/>
      <sheetName val="план"/>
      <sheetName val="поміс.план вик."/>
      <sheetName val="Зведення СФ"/>
      <sheetName val="план вик.бюдж.кошт"/>
      <sheetName val="ДовДоходів"/>
      <sheetName val="ДовФінансування"/>
      <sheetName val="ДовКЕКВ"/>
      <sheetName val="ДовКреди"/>
    </sheetNames>
    <sheetDataSet>
      <sheetData sheetId="0"/>
      <sheetData sheetId="1"/>
      <sheetData sheetId="2"/>
      <sheetData sheetId="3"/>
      <sheetData sheetId="4"/>
      <sheetData sheetId="5">
        <row r="11">
          <cell r="B11" t="str">
            <v>Надія СКОТНА</v>
          </cell>
        </row>
        <row r="12">
          <cell r="B12" t="str">
            <v>Оксана СТЕЦЮЦЯК</v>
          </cell>
        </row>
        <row r="14">
          <cell r="B14" t="str">
            <v>Перший заступник Міністра</v>
          </cell>
        </row>
        <row r="15">
          <cell r="B15" t="str">
            <v>Микола КИЗИМ</v>
          </cell>
        </row>
        <row r="16">
          <cell r="B16" t="str">
            <v>18 січня 2021 р.</v>
          </cell>
        </row>
        <row r="17">
          <cell r="B17" t="str">
            <v>18 січня 2021 р.</v>
          </cell>
        </row>
      </sheetData>
      <sheetData sheetId="6">
        <row r="4">
          <cell r="B4" t="str">
            <v>Затверджений у сумі 5 381 570 грн. (П'ять мільйонів триста вісімдесят одна гривня п'ятсот сімдесят гривень нуль копійок)</v>
          </cell>
        </row>
        <row r="23">
          <cell r="A23" t="str">
            <v>код та назва програмної класифікації видатків та кредитування державного бюджету  2201040  Наукова і науково-технічна діяльність закладів вищої освіти та наукових установ</v>
          </cell>
        </row>
      </sheetData>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ДовидникКВК(месн)"/>
      <sheetName val="ДовидникКПК"/>
      <sheetName val="ДовидникКФК"/>
      <sheetName val="ДовидникКВК(ГОС)"/>
      <sheetName val="КПКВМБ"/>
      <sheetName val="Заполнить"/>
      <sheetName val="кошторис"/>
      <sheetName val="план асигнувань"/>
      <sheetName val="поміс.план вик."/>
      <sheetName val="поміс.план вик.розг."/>
      <sheetName val="Зведення СФ"/>
      <sheetName val="ДовДоходів"/>
      <sheetName val="ДовФінансування"/>
      <sheetName val="ДовКЕКВ"/>
      <sheetName val="ДовКреди"/>
      <sheetName val="план вик.бюдж.кошт.2282"/>
      <sheetName val="план вик.бюдж.кошт.3210"/>
      <sheetName val="план вик.бюдж.кошт.2282+3210"/>
    </sheetNames>
    <sheetDataSet>
      <sheetData sheetId="0"/>
      <sheetData sheetId="1"/>
      <sheetData sheetId="2"/>
      <sheetData sheetId="3"/>
      <sheetData sheetId="4"/>
      <sheetData sheetId="5">
        <row r="2">
          <cell r="B2" t="str">
            <v>Дрогобицький державний педагогічний університет імені Івана Франка</v>
          </cell>
        </row>
        <row r="3">
          <cell r="B3" t="str">
            <v>02125438</v>
          </cell>
        </row>
        <row r="4">
          <cell r="B4" t="str">
            <v>м. Дрогобич, Львівська область</v>
          </cell>
        </row>
        <row r="5">
          <cell r="B5">
            <v>1</v>
          </cell>
        </row>
        <row r="23">
          <cell r="B23" t="str">
            <v>2201160</v>
          </cell>
          <cell r="C23" t="str">
            <v>Підготовка кадрів закладами вищої освіти та забезпечення діяльності їх баз практики</v>
          </cell>
        </row>
      </sheetData>
      <sheetData sheetId="6">
        <row r="22">
          <cell r="A22" t="str">
            <v>код та назва відомчої класифікації видатків та кредитування бюджету   220  Міністерство освіти і науки України</v>
          </cell>
        </row>
      </sheetData>
      <sheetData sheetId="7">
        <row r="27">
          <cell r="A27" t="str">
            <v>Оплата праці</v>
          </cell>
        </row>
      </sheetData>
      <sheetData sheetId="8"/>
      <sheetData sheetId="9">
        <row r="30">
          <cell r="O30">
            <v>0</v>
          </cell>
        </row>
      </sheetData>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ДовидникКВК(месн)"/>
      <sheetName val="ДовидникКПК"/>
      <sheetName val="ДовидникКФК"/>
      <sheetName val="ДовидникКВК(ГОС)"/>
      <sheetName val="КПКВМБ"/>
      <sheetName val="Заполнить"/>
      <sheetName val="кошторис"/>
      <sheetName val="план"/>
      <sheetName val="поміс.план викор."/>
      <sheetName val="план вик.бюдж.кошт."/>
      <sheetName val="ДовДоходів"/>
      <sheetName val="ДовФінансування"/>
      <sheetName val="ДовКЕКВ"/>
      <sheetName val="ДовКреди"/>
    </sheetNames>
    <sheetDataSet>
      <sheetData sheetId="0" refreshError="1"/>
      <sheetData sheetId="1" refreshError="1"/>
      <sheetData sheetId="2" refreshError="1"/>
      <sheetData sheetId="3" refreshError="1"/>
      <sheetData sheetId="4" refreshError="1"/>
      <sheetData sheetId="5">
        <row r="11">
          <cell r="B11" t="str">
            <v>Надія СКОТНА</v>
          </cell>
        </row>
        <row r="12">
          <cell r="B12" t="str">
            <v>Оксана СТЕЦЮЦЯК</v>
          </cell>
        </row>
        <row r="14">
          <cell r="B14" t="str">
            <v>Заступник Міністра</v>
          </cell>
        </row>
        <row r="15">
          <cell r="B15" t="str">
            <v>Світлана ДАНИЛЕНКО</v>
          </cell>
        </row>
        <row r="16">
          <cell r="B16" t="str">
            <v>18 січня 2021 р.</v>
          </cell>
        </row>
      </sheetData>
      <sheetData sheetId="6">
        <row r="4">
          <cell r="B4" t="str">
            <v>Затверджений у сумі 15 850 400,00 грн. (П'ятнадцять мільйонів вісімсот п'ятдесят тисяч чотириста гривень нуль копійок)</v>
          </cell>
        </row>
      </sheetData>
      <sheetData sheetId="7" refreshError="1"/>
      <sheetData sheetId="8" refreshError="1"/>
      <sheetData sheetId="9"/>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ДовидникКВК(месн)"/>
      <sheetName val="ДовидникКПК"/>
      <sheetName val="ДовидникКФК"/>
      <sheetName val="ДовидникКВК(ГОС)"/>
      <sheetName val="КПКВМБ"/>
      <sheetName val="Заполнить"/>
      <sheetName val="кошторис"/>
      <sheetName val="план асигн."/>
      <sheetName val="поміс.план викор."/>
      <sheetName val="Зведення СФ"/>
      <sheetName val="ДовДоходів"/>
      <sheetName val="ДовФінансування"/>
      <sheetName val="ДовКЕКВ"/>
      <sheetName val="ДовКреди"/>
      <sheetName val="план вик.бюдж.кошт."/>
    </sheetNames>
    <sheetDataSet>
      <sheetData sheetId="0"/>
      <sheetData sheetId="1"/>
      <sheetData sheetId="2"/>
      <sheetData sheetId="3"/>
      <sheetData sheetId="4"/>
      <sheetData sheetId="5"/>
      <sheetData sheetId="6">
        <row r="17">
          <cell r="A17" t="str">
            <v>02125438  Дрогобицький державний педагогічний університет імені Івана Франка</v>
          </cell>
        </row>
        <row r="19">
          <cell r="A19" t="str">
            <v>м. Дрогобич, Львівська область</v>
          </cell>
        </row>
        <row r="21">
          <cell r="A21" t="str">
            <v>Вид бюджету  ДЕРЖАВНИЙ</v>
          </cell>
        </row>
        <row r="22">
          <cell r="A22" t="str">
            <v>код та назва відомчої класифікації видатків та кредитування бюджету   220  Міністерство освіти і науки України</v>
          </cell>
        </row>
        <row r="23">
          <cell r="A23" t="str">
            <v>код та назва програмної класифікації видатків та кредитування державного бюджету  2201190  Виплата академічних стипендій студентам (курсантам). аспірантам. докторантам закладів фахової передвищої та вищої освіти</v>
          </cell>
        </row>
        <row r="24">
          <cell r="A24" t="str">
            <v>(код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v>
          </cell>
        </row>
      </sheetData>
      <sheetData sheetId="7">
        <row r="22">
          <cell r="A22" t="str">
            <v>код та назва програмної класифікації видатків та кредитування державного бюджету  2201190  Виплата академічних стипендій студентам (курсантам). аспірантам. докторантам закладів фахової передвищої та вищої освіти</v>
          </cell>
        </row>
      </sheetData>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ДовидникКВК(месн)"/>
      <sheetName val="ДовидникКПК"/>
      <sheetName val="ДовидникКФК"/>
      <sheetName val="ДовидникКВК(ГОС)"/>
      <sheetName val="КПКВМБ"/>
      <sheetName val="Заполнить"/>
      <sheetName val="кошторис"/>
      <sheetName val="план"/>
      <sheetName val="поміс.план вик."/>
      <sheetName val="Зведення СФ"/>
      <sheetName val="план вик.бюдж.кошт змін"/>
      <sheetName val="розшифровка"/>
      <sheetName val="ДовДоходів"/>
      <sheetName val="ДовФінансування"/>
      <sheetName val="ДовКЕКВ"/>
      <sheetName val="ДовКреди"/>
      <sheetName val="Аркуш1"/>
    </sheetNames>
    <sheetDataSet>
      <sheetData sheetId="0"/>
      <sheetData sheetId="1"/>
      <sheetData sheetId="2"/>
      <sheetData sheetId="3"/>
      <sheetData sheetId="4"/>
      <sheetData sheetId="5">
        <row r="11">
          <cell r="B11" t="str">
            <v>Надія СКОТНА</v>
          </cell>
        </row>
        <row r="12">
          <cell r="B12" t="str">
            <v>Оксана СТЕЦЮЦЯК</v>
          </cell>
        </row>
        <row r="14">
          <cell r="B14" t="str">
            <v>Заступник Міністра</v>
          </cell>
        </row>
        <row r="15">
          <cell r="B15" t="str">
            <v>Світлана ДАНИЛЕНКО</v>
          </cell>
        </row>
        <row r="16">
          <cell r="B16" t="str">
            <v>18 січня 2021 р.</v>
          </cell>
        </row>
        <row r="17">
          <cell r="B17" t="str">
            <v>18 січня 2021 р.</v>
          </cell>
        </row>
      </sheetData>
      <sheetData sheetId="6">
        <row r="4">
          <cell r="B4" t="str">
            <v>Затверджений у сумі 135 775 900,00 грн. (Сто тридцять п'ять мільйонів сімсот сімдесят п'ять гривень дев'ятсот гривень нуль копійок)</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126"/>
  <sheetViews>
    <sheetView tabSelected="1" view="pageBreakPreview" zoomScale="80" zoomScaleNormal="100" zoomScaleSheetLayoutView="80" workbookViewId="0">
      <selection activeCell="C43" sqref="C43"/>
    </sheetView>
  </sheetViews>
  <sheetFormatPr defaultRowHeight="12.75"/>
  <cols>
    <col min="1" max="1" width="11.7109375" customWidth="1"/>
    <col min="2" max="2" width="48" customWidth="1"/>
    <col min="3" max="3" width="19.140625" customWidth="1"/>
    <col min="4" max="4" width="19.42578125" customWidth="1"/>
    <col min="5" max="5" width="24.7109375" customWidth="1"/>
    <col min="257" max="257" width="11.7109375" customWidth="1"/>
    <col min="258" max="258" width="48" customWidth="1"/>
    <col min="259" max="259" width="19.140625" customWidth="1"/>
    <col min="260" max="260" width="19.42578125" customWidth="1"/>
    <col min="261" max="261" width="24.7109375" customWidth="1"/>
    <col min="513" max="513" width="11.7109375" customWidth="1"/>
    <col min="514" max="514" width="48" customWidth="1"/>
    <col min="515" max="515" width="19.140625" customWidth="1"/>
    <col min="516" max="516" width="19.42578125" customWidth="1"/>
    <col min="517" max="517" width="24.7109375" customWidth="1"/>
    <col min="769" max="769" width="11.7109375" customWidth="1"/>
    <col min="770" max="770" width="48" customWidth="1"/>
    <col min="771" max="771" width="19.140625" customWidth="1"/>
    <col min="772" max="772" width="19.42578125" customWidth="1"/>
    <col min="773" max="773" width="24.7109375" customWidth="1"/>
    <col min="1025" max="1025" width="11.7109375" customWidth="1"/>
    <col min="1026" max="1026" width="48" customWidth="1"/>
    <col min="1027" max="1027" width="19.140625" customWidth="1"/>
    <col min="1028" max="1028" width="19.42578125" customWidth="1"/>
    <col min="1029" max="1029" width="24.7109375" customWidth="1"/>
    <col min="1281" max="1281" width="11.7109375" customWidth="1"/>
    <col min="1282" max="1282" width="48" customWidth="1"/>
    <col min="1283" max="1283" width="19.140625" customWidth="1"/>
    <col min="1284" max="1284" width="19.42578125" customWidth="1"/>
    <col min="1285" max="1285" width="24.7109375" customWidth="1"/>
    <col min="1537" max="1537" width="11.7109375" customWidth="1"/>
    <col min="1538" max="1538" width="48" customWidth="1"/>
    <col min="1539" max="1539" width="19.140625" customWidth="1"/>
    <col min="1540" max="1540" width="19.42578125" customWidth="1"/>
    <col min="1541" max="1541" width="24.7109375" customWidth="1"/>
    <col min="1793" max="1793" width="11.7109375" customWidth="1"/>
    <col min="1794" max="1794" width="48" customWidth="1"/>
    <col min="1795" max="1795" width="19.140625" customWidth="1"/>
    <col min="1796" max="1796" width="19.42578125" customWidth="1"/>
    <col min="1797" max="1797" width="24.7109375" customWidth="1"/>
    <col min="2049" max="2049" width="11.7109375" customWidth="1"/>
    <col min="2050" max="2050" width="48" customWidth="1"/>
    <col min="2051" max="2051" width="19.140625" customWidth="1"/>
    <col min="2052" max="2052" width="19.42578125" customWidth="1"/>
    <col min="2053" max="2053" width="24.7109375" customWidth="1"/>
    <col min="2305" max="2305" width="11.7109375" customWidth="1"/>
    <col min="2306" max="2306" width="48" customWidth="1"/>
    <col min="2307" max="2307" width="19.140625" customWidth="1"/>
    <col min="2308" max="2308" width="19.42578125" customWidth="1"/>
    <col min="2309" max="2309" width="24.7109375" customWidth="1"/>
    <col min="2561" max="2561" width="11.7109375" customWidth="1"/>
    <col min="2562" max="2562" width="48" customWidth="1"/>
    <col min="2563" max="2563" width="19.140625" customWidth="1"/>
    <col min="2564" max="2564" width="19.42578125" customWidth="1"/>
    <col min="2565" max="2565" width="24.7109375" customWidth="1"/>
    <col min="2817" max="2817" width="11.7109375" customWidth="1"/>
    <col min="2818" max="2818" width="48" customWidth="1"/>
    <col min="2819" max="2819" width="19.140625" customWidth="1"/>
    <col min="2820" max="2820" width="19.42578125" customWidth="1"/>
    <col min="2821" max="2821" width="24.7109375" customWidth="1"/>
    <col min="3073" max="3073" width="11.7109375" customWidth="1"/>
    <col min="3074" max="3074" width="48" customWidth="1"/>
    <col min="3075" max="3075" width="19.140625" customWidth="1"/>
    <col min="3076" max="3076" width="19.42578125" customWidth="1"/>
    <col min="3077" max="3077" width="24.7109375" customWidth="1"/>
    <col min="3329" max="3329" width="11.7109375" customWidth="1"/>
    <col min="3330" max="3330" width="48" customWidth="1"/>
    <col min="3331" max="3331" width="19.140625" customWidth="1"/>
    <col min="3332" max="3332" width="19.42578125" customWidth="1"/>
    <col min="3333" max="3333" width="24.7109375" customWidth="1"/>
    <col min="3585" max="3585" width="11.7109375" customWidth="1"/>
    <col min="3586" max="3586" width="48" customWidth="1"/>
    <col min="3587" max="3587" width="19.140625" customWidth="1"/>
    <col min="3588" max="3588" width="19.42578125" customWidth="1"/>
    <col min="3589" max="3589" width="24.7109375" customWidth="1"/>
    <col min="3841" max="3841" width="11.7109375" customWidth="1"/>
    <col min="3842" max="3842" width="48" customWidth="1"/>
    <col min="3843" max="3843" width="19.140625" customWidth="1"/>
    <col min="3844" max="3844" width="19.42578125" customWidth="1"/>
    <col min="3845" max="3845" width="24.7109375" customWidth="1"/>
    <col min="4097" max="4097" width="11.7109375" customWidth="1"/>
    <col min="4098" max="4098" width="48" customWidth="1"/>
    <col min="4099" max="4099" width="19.140625" customWidth="1"/>
    <col min="4100" max="4100" width="19.42578125" customWidth="1"/>
    <col min="4101" max="4101" width="24.7109375" customWidth="1"/>
    <col min="4353" max="4353" width="11.7109375" customWidth="1"/>
    <col min="4354" max="4354" width="48" customWidth="1"/>
    <col min="4355" max="4355" width="19.140625" customWidth="1"/>
    <col min="4356" max="4356" width="19.42578125" customWidth="1"/>
    <col min="4357" max="4357" width="24.7109375" customWidth="1"/>
    <col min="4609" max="4609" width="11.7109375" customWidth="1"/>
    <col min="4610" max="4610" width="48" customWidth="1"/>
    <col min="4611" max="4611" width="19.140625" customWidth="1"/>
    <col min="4612" max="4612" width="19.42578125" customWidth="1"/>
    <col min="4613" max="4613" width="24.7109375" customWidth="1"/>
    <col min="4865" max="4865" width="11.7109375" customWidth="1"/>
    <col min="4866" max="4866" width="48" customWidth="1"/>
    <col min="4867" max="4867" width="19.140625" customWidth="1"/>
    <col min="4868" max="4868" width="19.42578125" customWidth="1"/>
    <col min="4869" max="4869" width="24.7109375" customWidth="1"/>
    <col min="5121" max="5121" width="11.7109375" customWidth="1"/>
    <col min="5122" max="5122" width="48" customWidth="1"/>
    <col min="5123" max="5123" width="19.140625" customWidth="1"/>
    <col min="5124" max="5124" width="19.42578125" customWidth="1"/>
    <col min="5125" max="5125" width="24.7109375" customWidth="1"/>
    <col min="5377" max="5377" width="11.7109375" customWidth="1"/>
    <col min="5378" max="5378" width="48" customWidth="1"/>
    <col min="5379" max="5379" width="19.140625" customWidth="1"/>
    <col min="5380" max="5380" width="19.42578125" customWidth="1"/>
    <col min="5381" max="5381" width="24.7109375" customWidth="1"/>
    <col min="5633" max="5633" width="11.7109375" customWidth="1"/>
    <col min="5634" max="5634" width="48" customWidth="1"/>
    <col min="5635" max="5635" width="19.140625" customWidth="1"/>
    <col min="5636" max="5636" width="19.42578125" customWidth="1"/>
    <col min="5637" max="5637" width="24.7109375" customWidth="1"/>
    <col min="5889" max="5889" width="11.7109375" customWidth="1"/>
    <col min="5890" max="5890" width="48" customWidth="1"/>
    <col min="5891" max="5891" width="19.140625" customWidth="1"/>
    <col min="5892" max="5892" width="19.42578125" customWidth="1"/>
    <col min="5893" max="5893" width="24.7109375" customWidth="1"/>
    <col min="6145" max="6145" width="11.7109375" customWidth="1"/>
    <col min="6146" max="6146" width="48" customWidth="1"/>
    <col min="6147" max="6147" width="19.140625" customWidth="1"/>
    <col min="6148" max="6148" width="19.42578125" customWidth="1"/>
    <col min="6149" max="6149" width="24.7109375" customWidth="1"/>
    <col min="6401" max="6401" width="11.7109375" customWidth="1"/>
    <col min="6402" max="6402" width="48" customWidth="1"/>
    <col min="6403" max="6403" width="19.140625" customWidth="1"/>
    <col min="6404" max="6404" width="19.42578125" customWidth="1"/>
    <col min="6405" max="6405" width="24.7109375" customWidth="1"/>
    <col min="6657" max="6657" width="11.7109375" customWidth="1"/>
    <col min="6658" max="6658" width="48" customWidth="1"/>
    <col min="6659" max="6659" width="19.140625" customWidth="1"/>
    <col min="6660" max="6660" width="19.42578125" customWidth="1"/>
    <col min="6661" max="6661" width="24.7109375" customWidth="1"/>
    <col min="6913" max="6913" width="11.7109375" customWidth="1"/>
    <col min="6914" max="6914" width="48" customWidth="1"/>
    <col min="6915" max="6915" width="19.140625" customWidth="1"/>
    <col min="6916" max="6916" width="19.42578125" customWidth="1"/>
    <col min="6917" max="6917" width="24.7109375" customWidth="1"/>
    <col min="7169" max="7169" width="11.7109375" customWidth="1"/>
    <col min="7170" max="7170" width="48" customWidth="1"/>
    <col min="7171" max="7171" width="19.140625" customWidth="1"/>
    <col min="7172" max="7172" width="19.42578125" customWidth="1"/>
    <col min="7173" max="7173" width="24.7109375" customWidth="1"/>
    <col min="7425" max="7425" width="11.7109375" customWidth="1"/>
    <col min="7426" max="7426" width="48" customWidth="1"/>
    <col min="7427" max="7427" width="19.140625" customWidth="1"/>
    <col min="7428" max="7428" width="19.42578125" customWidth="1"/>
    <col min="7429" max="7429" width="24.7109375" customWidth="1"/>
    <col min="7681" max="7681" width="11.7109375" customWidth="1"/>
    <col min="7682" max="7682" width="48" customWidth="1"/>
    <col min="7683" max="7683" width="19.140625" customWidth="1"/>
    <col min="7684" max="7684" width="19.42578125" customWidth="1"/>
    <col min="7685" max="7685" width="24.7109375" customWidth="1"/>
    <col min="7937" max="7937" width="11.7109375" customWidth="1"/>
    <col min="7938" max="7938" width="48" customWidth="1"/>
    <col min="7939" max="7939" width="19.140625" customWidth="1"/>
    <col min="7940" max="7940" width="19.42578125" customWidth="1"/>
    <col min="7941" max="7941" width="24.7109375" customWidth="1"/>
    <col min="8193" max="8193" width="11.7109375" customWidth="1"/>
    <col min="8194" max="8194" width="48" customWidth="1"/>
    <col min="8195" max="8195" width="19.140625" customWidth="1"/>
    <col min="8196" max="8196" width="19.42578125" customWidth="1"/>
    <col min="8197" max="8197" width="24.7109375" customWidth="1"/>
    <col min="8449" max="8449" width="11.7109375" customWidth="1"/>
    <col min="8450" max="8450" width="48" customWidth="1"/>
    <col min="8451" max="8451" width="19.140625" customWidth="1"/>
    <col min="8452" max="8452" width="19.42578125" customWidth="1"/>
    <col min="8453" max="8453" width="24.7109375" customWidth="1"/>
    <col min="8705" max="8705" width="11.7109375" customWidth="1"/>
    <col min="8706" max="8706" width="48" customWidth="1"/>
    <col min="8707" max="8707" width="19.140625" customWidth="1"/>
    <col min="8708" max="8708" width="19.42578125" customWidth="1"/>
    <col min="8709" max="8709" width="24.7109375" customWidth="1"/>
    <col min="8961" max="8961" width="11.7109375" customWidth="1"/>
    <col min="8962" max="8962" width="48" customWidth="1"/>
    <col min="8963" max="8963" width="19.140625" customWidth="1"/>
    <col min="8964" max="8964" width="19.42578125" customWidth="1"/>
    <col min="8965" max="8965" width="24.7109375" customWidth="1"/>
    <col min="9217" max="9217" width="11.7109375" customWidth="1"/>
    <col min="9218" max="9218" width="48" customWidth="1"/>
    <col min="9219" max="9219" width="19.140625" customWidth="1"/>
    <col min="9220" max="9220" width="19.42578125" customWidth="1"/>
    <col min="9221" max="9221" width="24.7109375" customWidth="1"/>
    <col min="9473" max="9473" width="11.7109375" customWidth="1"/>
    <col min="9474" max="9474" width="48" customWidth="1"/>
    <col min="9475" max="9475" width="19.140625" customWidth="1"/>
    <col min="9476" max="9476" width="19.42578125" customWidth="1"/>
    <col min="9477" max="9477" width="24.7109375" customWidth="1"/>
    <col min="9729" max="9729" width="11.7109375" customWidth="1"/>
    <col min="9730" max="9730" width="48" customWidth="1"/>
    <col min="9731" max="9731" width="19.140625" customWidth="1"/>
    <col min="9732" max="9732" width="19.42578125" customWidth="1"/>
    <col min="9733" max="9733" width="24.7109375" customWidth="1"/>
    <col min="9985" max="9985" width="11.7109375" customWidth="1"/>
    <col min="9986" max="9986" width="48" customWidth="1"/>
    <col min="9987" max="9987" width="19.140625" customWidth="1"/>
    <col min="9988" max="9988" width="19.42578125" customWidth="1"/>
    <col min="9989" max="9989" width="24.7109375" customWidth="1"/>
    <col min="10241" max="10241" width="11.7109375" customWidth="1"/>
    <col min="10242" max="10242" width="48" customWidth="1"/>
    <col min="10243" max="10243" width="19.140625" customWidth="1"/>
    <col min="10244" max="10244" width="19.42578125" customWidth="1"/>
    <col min="10245" max="10245" width="24.7109375" customWidth="1"/>
    <col min="10497" max="10497" width="11.7109375" customWidth="1"/>
    <col min="10498" max="10498" width="48" customWidth="1"/>
    <col min="10499" max="10499" width="19.140625" customWidth="1"/>
    <col min="10500" max="10500" width="19.42578125" customWidth="1"/>
    <col min="10501" max="10501" width="24.7109375" customWidth="1"/>
    <col min="10753" max="10753" width="11.7109375" customWidth="1"/>
    <col min="10754" max="10754" width="48" customWidth="1"/>
    <col min="10755" max="10755" width="19.140625" customWidth="1"/>
    <col min="10756" max="10756" width="19.42578125" customWidth="1"/>
    <col min="10757" max="10757" width="24.7109375" customWidth="1"/>
    <col min="11009" max="11009" width="11.7109375" customWidth="1"/>
    <col min="11010" max="11010" width="48" customWidth="1"/>
    <col min="11011" max="11011" width="19.140625" customWidth="1"/>
    <col min="11012" max="11012" width="19.42578125" customWidth="1"/>
    <col min="11013" max="11013" width="24.7109375" customWidth="1"/>
    <col min="11265" max="11265" width="11.7109375" customWidth="1"/>
    <col min="11266" max="11266" width="48" customWidth="1"/>
    <col min="11267" max="11267" width="19.140625" customWidth="1"/>
    <col min="11268" max="11268" width="19.42578125" customWidth="1"/>
    <col min="11269" max="11269" width="24.7109375" customWidth="1"/>
    <col min="11521" max="11521" width="11.7109375" customWidth="1"/>
    <col min="11522" max="11522" width="48" customWidth="1"/>
    <col min="11523" max="11523" width="19.140625" customWidth="1"/>
    <col min="11524" max="11524" width="19.42578125" customWidth="1"/>
    <col min="11525" max="11525" width="24.7109375" customWidth="1"/>
    <col min="11777" max="11777" width="11.7109375" customWidth="1"/>
    <col min="11778" max="11778" width="48" customWidth="1"/>
    <col min="11779" max="11779" width="19.140625" customWidth="1"/>
    <col min="11780" max="11780" width="19.42578125" customWidth="1"/>
    <col min="11781" max="11781" width="24.7109375" customWidth="1"/>
    <col min="12033" max="12033" width="11.7109375" customWidth="1"/>
    <col min="12034" max="12034" width="48" customWidth="1"/>
    <col min="12035" max="12035" width="19.140625" customWidth="1"/>
    <col min="12036" max="12036" width="19.42578125" customWidth="1"/>
    <col min="12037" max="12037" width="24.7109375" customWidth="1"/>
    <col min="12289" max="12289" width="11.7109375" customWidth="1"/>
    <col min="12290" max="12290" width="48" customWidth="1"/>
    <col min="12291" max="12291" width="19.140625" customWidth="1"/>
    <col min="12292" max="12292" width="19.42578125" customWidth="1"/>
    <col min="12293" max="12293" width="24.7109375" customWidth="1"/>
    <col min="12545" max="12545" width="11.7109375" customWidth="1"/>
    <col min="12546" max="12546" width="48" customWidth="1"/>
    <col min="12547" max="12547" width="19.140625" customWidth="1"/>
    <col min="12548" max="12548" width="19.42578125" customWidth="1"/>
    <col min="12549" max="12549" width="24.7109375" customWidth="1"/>
    <col min="12801" max="12801" width="11.7109375" customWidth="1"/>
    <col min="12802" max="12802" width="48" customWidth="1"/>
    <col min="12803" max="12803" width="19.140625" customWidth="1"/>
    <col min="12804" max="12804" width="19.42578125" customWidth="1"/>
    <col min="12805" max="12805" width="24.7109375" customWidth="1"/>
    <col min="13057" max="13057" width="11.7109375" customWidth="1"/>
    <col min="13058" max="13058" width="48" customWidth="1"/>
    <col min="13059" max="13059" width="19.140625" customWidth="1"/>
    <col min="13060" max="13060" width="19.42578125" customWidth="1"/>
    <col min="13061" max="13061" width="24.7109375" customWidth="1"/>
    <col min="13313" max="13313" width="11.7109375" customWidth="1"/>
    <col min="13314" max="13314" width="48" customWidth="1"/>
    <col min="13315" max="13315" width="19.140625" customWidth="1"/>
    <col min="13316" max="13316" width="19.42578125" customWidth="1"/>
    <col min="13317" max="13317" width="24.7109375" customWidth="1"/>
    <col min="13569" max="13569" width="11.7109375" customWidth="1"/>
    <col min="13570" max="13570" width="48" customWidth="1"/>
    <col min="13571" max="13571" width="19.140625" customWidth="1"/>
    <col min="13572" max="13572" width="19.42578125" customWidth="1"/>
    <col min="13573" max="13573" width="24.7109375" customWidth="1"/>
    <col min="13825" max="13825" width="11.7109375" customWidth="1"/>
    <col min="13826" max="13826" width="48" customWidth="1"/>
    <col min="13827" max="13827" width="19.140625" customWidth="1"/>
    <col min="13828" max="13828" width="19.42578125" customWidth="1"/>
    <col min="13829" max="13829" width="24.7109375" customWidth="1"/>
    <col min="14081" max="14081" width="11.7109375" customWidth="1"/>
    <col min="14082" max="14082" width="48" customWidth="1"/>
    <col min="14083" max="14083" width="19.140625" customWidth="1"/>
    <col min="14084" max="14084" width="19.42578125" customWidth="1"/>
    <col min="14085" max="14085" width="24.7109375" customWidth="1"/>
    <col min="14337" max="14337" width="11.7109375" customWidth="1"/>
    <col min="14338" max="14338" width="48" customWidth="1"/>
    <col min="14339" max="14339" width="19.140625" customWidth="1"/>
    <col min="14340" max="14340" width="19.42578125" customWidth="1"/>
    <col min="14341" max="14341" width="24.7109375" customWidth="1"/>
    <col min="14593" max="14593" width="11.7109375" customWidth="1"/>
    <col min="14594" max="14594" width="48" customWidth="1"/>
    <col min="14595" max="14595" width="19.140625" customWidth="1"/>
    <col min="14596" max="14596" width="19.42578125" customWidth="1"/>
    <col min="14597" max="14597" width="24.7109375" customWidth="1"/>
    <col min="14849" max="14849" width="11.7109375" customWidth="1"/>
    <col min="14850" max="14850" width="48" customWidth="1"/>
    <col min="14851" max="14851" width="19.140625" customWidth="1"/>
    <col min="14852" max="14852" width="19.42578125" customWidth="1"/>
    <col min="14853" max="14853" width="24.7109375" customWidth="1"/>
    <col min="15105" max="15105" width="11.7109375" customWidth="1"/>
    <col min="15106" max="15106" width="48" customWidth="1"/>
    <col min="15107" max="15107" width="19.140625" customWidth="1"/>
    <col min="15108" max="15108" width="19.42578125" customWidth="1"/>
    <col min="15109" max="15109" width="24.7109375" customWidth="1"/>
    <col min="15361" max="15361" width="11.7109375" customWidth="1"/>
    <col min="15362" max="15362" width="48" customWidth="1"/>
    <col min="15363" max="15363" width="19.140625" customWidth="1"/>
    <col min="15364" max="15364" width="19.42578125" customWidth="1"/>
    <col min="15365" max="15365" width="24.7109375" customWidth="1"/>
    <col min="15617" max="15617" width="11.7109375" customWidth="1"/>
    <col min="15618" max="15618" width="48" customWidth="1"/>
    <col min="15619" max="15619" width="19.140625" customWidth="1"/>
    <col min="15620" max="15620" width="19.42578125" customWidth="1"/>
    <col min="15621" max="15621" width="24.7109375" customWidth="1"/>
    <col min="15873" max="15873" width="11.7109375" customWidth="1"/>
    <col min="15874" max="15874" width="48" customWidth="1"/>
    <col min="15875" max="15875" width="19.140625" customWidth="1"/>
    <col min="15876" max="15876" width="19.42578125" customWidth="1"/>
    <col min="15877" max="15877" width="24.7109375" customWidth="1"/>
    <col min="16129" max="16129" width="11.7109375" customWidth="1"/>
    <col min="16130" max="16130" width="48" customWidth="1"/>
    <col min="16131" max="16131" width="19.140625" customWidth="1"/>
    <col min="16132" max="16132" width="19.42578125" customWidth="1"/>
    <col min="16133" max="16133" width="24.7109375" customWidth="1"/>
  </cols>
  <sheetData>
    <row r="1" spans="1:6" ht="19.5">
      <c r="E1" s="1" t="s">
        <v>0</v>
      </c>
    </row>
    <row r="2" spans="1:6" s="4" customFormat="1" ht="22.5" customHeight="1">
      <c r="A2" s="2"/>
      <c r="B2" s="3"/>
      <c r="C2" s="117" t="str">
        <f>[1]кошторис!B4</f>
        <v>Затверджений у сумі 5 381 570 грн. (П'ять мільйонів триста вісімдесят одна гривня п'ятсот сімдесят гривень нуль копійок)</v>
      </c>
      <c r="D2" s="117"/>
      <c r="E2" s="117"/>
    </row>
    <row r="3" spans="1:6" s="4" customFormat="1" ht="10.5" customHeight="1">
      <c r="A3" s="2"/>
      <c r="B3" s="3"/>
      <c r="C3" s="117"/>
      <c r="D3" s="117"/>
      <c r="E3" s="117"/>
    </row>
    <row r="4" spans="1:6" s="4" customFormat="1" ht="10.5" customHeight="1">
      <c r="A4" s="5"/>
      <c r="B4" s="5"/>
      <c r="C4" s="118"/>
      <c r="D4" s="118"/>
      <c r="E4" s="118"/>
      <c r="F4" s="6"/>
    </row>
    <row r="5" spans="1:6" s="9" customFormat="1" ht="20.25" customHeight="1">
      <c r="A5" s="7"/>
      <c r="B5" s="7"/>
      <c r="C5" s="119" t="str">
        <f>[1]Заполнить!B14</f>
        <v>Перший заступник Міністра</v>
      </c>
      <c r="D5" s="119"/>
      <c r="E5" s="119"/>
      <c r="F5" s="8"/>
    </row>
    <row r="6" spans="1:6" s="9" customFormat="1" ht="12" customHeight="1">
      <c r="A6" s="10"/>
      <c r="B6" s="11"/>
      <c r="C6" s="120" t="s">
        <v>1</v>
      </c>
      <c r="D6" s="120"/>
      <c r="E6" s="120"/>
    </row>
    <row r="7" spans="1:6" s="9" customFormat="1" ht="18" customHeight="1">
      <c r="A7" s="10"/>
      <c r="B7" s="11"/>
      <c r="C7" s="121" t="str">
        <f>[1]Заполнить!B15</f>
        <v>Микола КИЗИМ</v>
      </c>
      <c r="D7" s="121"/>
      <c r="E7" s="121"/>
    </row>
    <row r="8" spans="1:6" s="9" customFormat="1" ht="16.5" customHeight="1">
      <c r="A8" s="12"/>
      <c r="B8" s="12"/>
      <c r="C8" s="122" t="s">
        <v>2</v>
      </c>
      <c r="D8" s="122"/>
      <c r="E8" s="122"/>
    </row>
    <row r="9" spans="1:6" s="9" customFormat="1" ht="14.25" customHeight="1">
      <c r="A9" s="10"/>
      <c r="B9" s="13"/>
      <c r="C9" s="123" t="str">
        <f>[1]Заполнить!B16</f>
        <v>18 січня 2021 р.</v>
      </c>
      <c r="D9" s="124"/>
      <c r="E9" s="124"/>
    </row>
    <row r="10" spans="1:6" s="9" customFormat="1" ht="12.75" customHeight="1">
      <c r="A10" s="10"/>
      <c r="B10" s="11"/>
      <c r="C10" s="125" t="s">
        <v>3</v>
      </c>
      <c r="D10" s="125"/>
      <c r="E10" s="125"/>
    </row>
    <row r="11" spans="1:6" s="9" customFormat="1">
      <c r="A11" s="126" t="s">
        <v>4</v>
      </c>
      <c r="B11" s="126"/>
      <c r="C11" s="14"/>
      <c r="D11" s="15"/>
      <c r="E11" s="16"/>
    </row>
    <row r="12" spans="1:6" s="9" customFormat="1" ht="9.75" customHeight="1">
      <c r="A12" s="127"/>
      <c r="B12" s="127"/>
      <c r="C12" s="14"/>
      <c r="D12" s="15"/>
      <c r="E12" s="16"/>
    </row>
    <row r="13" spans="1:6" s="9" customFormat="1" ht="12" customHeight="1">
      <c r="A13" s="16"/>
      <c r="B13" s="16" t="s">
        <v>5</v>
      </c>
      <c r="C13" s="14"/>
      <c r="D13" s="15"/>
      <c r="E13" s="16"/>
    </row>
    <row r="14" spans="1:6" s="9" customFormat="1" ht="12" customHeight="1">
      <c r="A14" s="127"/>
      <c r="B14" s="127"/>
      <c r="C14" s="14"/>
      <c r="D14" s="15"/>
      <c r="E14" s="16"/>
    </row>
    <row r="15" spans="1:6" s="9" customFormat="1">
      <c r="A15" s="16"/>
      <c r="B15" s="17" t="s">
        <v>6</v>
      </c>
      <c r="C15" s="14"/>
      <c r="D15" s="15"/>
      <c r="E15" s="16"/>
    </row>
    <row r="16" spans="1:6" s="9" customFormat="1">
      <c r="A16" s="14" t="s">
        <v>7</v>
      </c>
      <c r="B16" s="18"/>
      <c r="C16" s="14"/>
      <c r="D16" s="15"/>
      <c r="E16" s="16"/>
    </row>
    <row r="17" spans="1:10" s="9" customFormat="1">
      <c r="A17" s="14"/>
      <c r="B17" s="15"/>
      <c r="C17" s="14"/>
      <c r="D17" s="15"/>
      <c r="E17" s="16"/>
    </row>
    <row r="18" spans="1:10" s="9" customFormat="1" ht="18.75">
      <c r="A18" s="116" t="s">
        <v>8</v>
      </c>
      <c r="B18" s="116"/>
      <c r="C18" s="116"/>
      <c r="D18" s="116"/>
      <c r="E18" s="116"/>
    </row>
    <row r="19" spans="1:10" s="9" customFormat="1" ht="18.75">
      <c r="A19" s="129" t="s">
        <v>9</v>
      </c>
      <c r="B19" s="129"/>
      <c r="C19" s="129"/>
      <c r="D19" s="129"/>
      <c r="E19" s="129"/>
    </row>
    <row r="20" spans="1:10" s="20" customFormat="1" ht="20.25" customHeight="1">
      <c r="A20" s="130" t="str">
        <f>CONCATENATE([2]Заполнить!$B$3,"  ",[2]Заполнить!$B$2)</f>
        <v>02125438  Дрогобицький державний педагогічний університет імені Івана Франка</v>
      </c>
      <c r="B20" s="130"/>
      <c r="C20" s="130"/>
      <c r="D20" s="130"/>
      <c r="E20" s="130"/>
    </row>
    <row r="21" spans="1:10" s="20" customFormat="1" ht="12.75" customHeight="1">
      <c r="A21" s="131" t="s">
        <v>10</v>
      </c>
      <c r="B21" s="131"/>
      <c r="C21" s="131"/>
      <c r="D21" s="131"/>
      <c r="E21" s="131"/>
      <c r="F21" s="132"/>
      <c r="G21" s="132"/>
      <c r="H21" s="132"/>
      <c r="I21" s="132"/>
      <c r="J21" s="132"/>
    </row>
    <row r="22" spans="1:10" s="20" customFormat="1" ht="17.25" customHeight="1">
      <c r="A22" s="130" t="str">
        <f>[2]Заполнить!$B$4</f>
        <v>м. Дрогобич, Львівська область</v>
      </c>
      <c r="B22" s="130"/>
      <c r="C22" s="130"/>
      <c r="D22" s="130"/>
      <c r="E22" s="130"/>
      <c r="F22" s="132"/>
      <c r="G22" s="132"/>
      <c r="H22" s="132"/>
      <c r="I22" s="132"/>
      <c r="J22" s="132"/>
    </row>
    <row r="23" spans="1:10" s="20" customFormat="1" ht="12.75" customHeight="1">
      <c r="A23" s="131" t="s">
        <v>11</v>
      </c>
      <c r="B23" s="131"/>
      <c r="C23" s="131"/>
      <c r="D23" s="131"/>
      <c r="E23" s="131"/>
      <c r="F23" s="132"/>
      <c r="G23" s="132"/>
      <c r="H23" s="132"/>
      <c r="I23" s="132"/>
      <c r="J23" s="132"/>
    </row>
    <row r="24" spans="1:10" s="20" customFormat="1" ht="15.75" customHeight="1">
      <c r="A24" s="133" t="str">
        <f>CONCATENATE("Вид бюджету  ",IF([2]Заполнить!$B$5=1,"ДЕРЖАВНИЙ","МІСЦЕВИЙ"))</f>
        <v>Вид бюджету  ДЕРЖАВНИЙ</v>
      </c>
      <c r="B24" s="133"/>
      <c r="C24" s="133"/>
      <c r="D24" s="133"/>
      <c r="E24" s="133"/>
      <c r="F24" s="21"/>
      <c r="G24" s="22"/>
      <c r="H24" s="22"/>
      <c r="I24" s="22"/>
      <c r="J24" s="22"/>
    </row>
    <row r="25" spans="1:10" s="20" customFormat="1" ht="22.5" customHeight="1">
      <c r="A25" s="134" t="str">
        <f>[2]кошторис!A22</f>
        <v>код та назва відомчої класифікації видатків та кредитування бюджету   220  Міністерство освіти і науки України</v>
      </c>
      <c r="B25" s="134"/>
      <c r="C25" s="134"/>
      <c r="D25" s="134"/>
      <c r="E25" s="134"/>
      <c r="F25" s="21"/>
      <c r="G25" s="22"/>
      <c r="H25" s="22"/>
      <c r="I25" s="22"/>
      <c r="J25" s="22"/>
    </row>
    <row r="26" spans="1:10" s="20" customFormat="1" ht="33.75" customHeight="1">
      <c r="A26" s="134" t="str">
        <f>[1]кошторис!A23</f>
        <v>код та назва програмної класифікації видатків та кредитування державного бюджету  2201040  Наукова і науково-технічна діяльність закладів вищої освіти та наукових установ</v>
      </c>
      <c r="B26" s="134"/>
      <c r="C26" s="134"/>
      <c r="D26" s="134"/>
      <c r="E26" s="134"/>
      <c r="F26" s="21"/>
      <c r="G26" s="22"/>
      <c r="H26" s="22"/>
      <c r="I26" s="22"/>
      <c r="J26" s="22"/>
    </row>
    <row r="27" spans="1:10" s="21" customFormat="1" ht="35.25" customHeight="1">
      <c r="A27" s="128" t="str">
        <f>IF([2]Заполнить!$B$5=2,CONCATENATE("(код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",[2]Заполнить!$B$23,"  ",[2]Заполнить!$C$23,")"),CONCATENATE("(код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f>
        <v>(код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v>
      </c>
      <c r="B27" s="128"/>
      <c r="C27" s="128"/>
      <c r="D27" s="128"/>
      <c r="E27" s="128"/>
      <c r="F27" s="23"/>
    </row>
    <row r="28" spans="1:10" s="9" customFormat="1" ht="4.5" hidden="1" customHeight="1">
      <c r="A28" s="137"/>
      <c r="B28" s="137"/>
      <c r="C28" s="137"/>
      <c r="D28" s="137"/>
      <c r="E28" s="137"/>
      <c r="F28" s="24"/>
    </row>
    <row r="29" spans="1:10" s="9" customFormat="1" ht="12" hidden="1" customHeight="1">
      <c r="A29" s="25"/>
      <c r="B29" s="25"/>
      <c r="C29" s="25"/>
      <c r="D29" s="137"/>
      <c r="E29" s="137"/>
    </row>
    <row r="30" spans="1:10" s="9" customFormat="1" ht="12.75" hidden="1" customHeight="1">
      <c r="A30" s="138" t="s">
        <v>12</v>
      </c>
      <c r="B30" s="138"/>
      <c r="C30" s="138"/>
      <c r="D30" s="138"/>
      <c r="E30" s="138"/>
      <c r="F30" s="24"/>
    </row>
    <row r="31" spans="1:10" s="9" customFormat="1" ht="48" customHeight="1" thickBot="1">
      <c r="A31" s="139" t="s">
        <v>161</v>
      </c>
      <c r="B31" s="139"/>
      <c r="C31" s="139"/>
      <c r="D31" s="139"/>
      <c r="E31" s="139"/>
      <c r="F31" s="24"/>
    </row>
    <row r="32" spans="1:10" s="9" customFormat="1" ht="15.75" customHeight="1" thickBot="1">
      <c r="A32" s="140" t="s">
        <v>14</v>
      </c>
      <c r="B32" s="142" t="s">
        <v>15</v>
      </c>
      <c r="C32" s="144" t="s">
        <v>16</v>
      </c>
      <c r="D32" s="145"/>
      <c r="E32" s="146"/>
      <c r="F32" s="24"/>
    </row>
    <row r="33" spans="1:11" s="9" customFormat="1" ht="34.5" customHeight="1" thickBot="1">
      <c r="A33" s="141"/>
      <c r="B33" s="143"/>
      <c r="C33" s="26" t="s">
        <v>17</v>
      </c>
      <c r="D33" s="26" t="s">
        <v>18</v>
      </c>
      <c r="E33" s="26" t="s">
        <v>19</v>
      </c>
      <c r="H33" s="27"/>
    </row>
    <row r="34" spans="1:11" s="9" customFormat="1" ht="15.75" customHeight="1" thickBot="1">
      <c r="A34" s="28">
        <v>1</v>
      </c>
      <c r="B34" s="28">
        <v>2</v>
      </c>
      <c r="C34" s="28">
        <v>3</v>
      </c>
      <c r="D34" s="28">
        <v>4</v>
      </c>
      <c r="E34" s="28">
        <v>5</v>
      </c>
      <c r="G34" s="24"/>
      <c r="H34" s="24"/>
      <c r="K34" s="24"/>
    </row>
    <row r="35" spans="1:11" s="9" customFormat="1" ht="16.5" customHeight="1">
      <c r="A35" s="29">
        <v>1</v>
      </c>
      <c r="B35" s="30" t="s">
        <v>20</v>
      </c>
      <c r="C35" s="31">
        <v>3481570</v>
      </c>
      <c r="D35" s="31">
        <f>D36+D72</f>
        <v>1900000</v>
      </c>
      <c r="E35" s="31">
        <f t="shared" ref="E35:E66" si="0">C35+D35</f>
        <v>5381570</v>
      </c>
      <c r="J35" s="24"/>
      <c r="K35" s="24"/>
    </row>
    <row r="36" spans="1:11" s="9" customFormat="1" ht="21.75" customHeight="1">
      <c r="A36" s="32" t="s">
        <v>21</v>
      </c>
      <c r="B36" s="33" t="s">
        <v>22</v>
      </c>
      <c r="C36" s="34">
        <v>3481570</v>
      </c>
      <c r="D36" s="34">
        <f>D37+D43+D71+D67</f>
        <v>1800000</v>
      </c>
      <c r="E36" s="34">
        <f t="shared" si="0"/>
        <v>5281570</v>
      </c>
      <c r="F36" s="35"/>
      <c r="G36" s="24"/>
    </row>
    <row r="37" spans="1:11" s="9" customFormat="1" ht="16.5" customHeight="1">
      <c r="A37" s="32" t="s">
        <v>23</v>
      </c>
      <c r="B37" s="36" t="s">
        <v>24</v>
      </c>
      <c r="C37" s="34">
        <v>2719185</v>
      </c>
      <c r="D37" s="34">
        <f>D39+D42</f>
        <v>1371280</v>
      </c>
      <c r="E37" s="34">
        <f t="shared" si="0"/>
        <v>4090465</v>
      </c>
      <c r="G37" s="24"/>
    </row>
    <row r="38" spans="1:11" s="9" customFormat="1" ht="16.5" customHeight="1">
      <c r="A38" s="32" t="s">
        <v>25</v>
      </c>
      <c r="B38" s="36" t="s">
        <v>26</v>
      </c>
      <c r="C38" s="34">
        <v>2228840</v>
      </c>
      <c r="D38" s="34">
        <v>1124000</v>
      </c>
      <c r="E38" s="34">
        <f t="shared" si="0"/>
        <v>3352840</v>
      </c>
      <c r="G38" s="24"/>
    </row>
    <row r="39" spans="1:11" s="9" customFormat="1" ht="16.5" customHeight="1">
      <c r="A39" s="32" t="s">
        <v>27</v>
      </c>
      <c r="B39" s="36" t="s">
        <v>28</v>
      </c>
      <c r="C39" s="34">
        <v>2228840</v>
      </c>
      <c r="D39" s="34">
        <f>D38</f>
        <v>1124000</v>
      </c>
      <c r="E39" s="34">
        <f t="shared" si="0"/>
        <v>3352840</v>
      </c>
      <c r="G39" s="24"/>
    </row>
    <row r="40" spans="1:11" s="9" customFormat="1" ht="15" customHeight="1">
      <c r="A40" s="32" t="s">
        <v>29</v>
      </c>
      <c r="B40" s="36" t="s">
        <v>30</v>
      </c>
      <c r="C40" s="37">
        <v>0</v>
      </c>
      <c r="D40" s="37">
        <v>0</v>
      </c>
      <c r="E40" s="37">
        <f t="shared" si="0"/>
        <v>0</v>
      </c>
      <c r="G40" s="24"/>
    </row>
    <row r="41" spans="1:11" s="9" customFormat="1" ht="15" customHeight="1">
      <c r="A41" s="32" t="s">
        <v>31</v>
      </c>
      <c r="B41" s="36" t="s">
        <v>32</v>
      </c>
      <c r="C41" s="37">
        <v>0</v>
      </c>
      <c r="D41" s="37">
        <v>0</v>
      </c>
      <c r="E41" s="37">
        <f t="shared" si="0"/>
        <v>0</v>
      </c>
      <c r="G41" s="24"/>
    </row>
    <row r="42" spans="1:11" s="9" customFormat="1" ht="19.5" customHeight="1">
      <c r="A42" s="32" t="s">
        <v>33</v>
      </c>
      <c r="B42" s="38" t="s">
        <v>34</v>
      </c>
      <c r="C42" s="34">
        <v>490345</v>
      </c>
      <c r="D42" s="34">
        <v>247280</v>
      </c>
      <c r="E42" s="34">
        <f t="shared" si="0"/>
        <v>737625</v>
      </c>
      <c r="G42" s="24"/>
    </row>
    <row r="43" spans="1:11" s="9" customFormat="1" ht="15.75" customHeight="1">
      <c r="A43" s="32" t="s">
        <v>35</v>
      </c>
      <c r="B43" s="38" t="s">
        <v>36</v>
      </c>
      <c r="C43" s="34">
        <f>C44+C45+C46+C47+C48+C49+C50</f>
        <v>762385</v>
      </c>
      <c r="D43" s="34">
        <f>D44+D45+D47+D48+D50+D57</f>
        <v>428720</v>
      </c>
      <c r="E43" s="34">
        <f t="shared" si="0"/>
        <v>1191105</v>
      </c>
    </row>
    <row r="44" spans="1:11" s="9" customFormat="1" ht="16.5" customHeight="1">
      <c r="A44" s="32" t="s">
        <v>37</v>
      </c>
      <c r="B44" s="36" t="s">
        <v>38</v>
      </c>
      <c r="C44" s="39">
        <v>224345</v>
      </c>
      <c r="D44" s="39">
        <v>238720</v>
      </c>
      <c r="E44" s="39">
        <f t="shared" si="0"/>
        <v>463065</v>
      </c>
    </row>
    <row r="45" spans="1:11" s="9" customFormat="1" ht="17.25" customHeight="1">
      <c r="A45" s="32" t="s">
        <v>39</v>
      </c>
      <c r="B45" s="36" t="s">
        <v>40</v>
      </c>
      <c r="C45" s="39">
        <f>'[2]поміс.план вик.розг.'!O30</f>
        <v>0</v>
      </c>
      <c r="D45" s="39">
        <v>0</v>
      </c>
      <c r="E45" s="39">
        <f t="shared" si="0"/>
        <v>0</v>
      </c>
    </row>
    <row r="46" spans="1:11" s="9" customFormat="1" ht="18" customHeight="1">
      <c r="A46" s="32" t="s">
        <v>41</v>
      </c>
      <c r="B46" s="36" t="s">
        <v>42</v>
      </c>
      <c r="C46" s="39">
        <v>0</v>
      </c>
      <c r="D46" s="39">
        <v>0</v>
      </c>
      <c r="E46" s="39">
        <f t="shared" si="0"/>
        <v>0</v>
      </c>
    </row>
    <row r="47" spans="1:11" s="9" customFormat="1" ht="18" customHeight="1">
      <c r="A47" s="32" t="s">
        <v>43</v>
      </c>
      <c r="B47" s="36" t="s">
        <v>44</v>
      </c>
      <c r="C47" s="39">
        <v>208880</v>
      </c>
      <c r="D47" s="39">
        <v>0</v>
      </c>
      <c r="E47" s="39">
        <f t="shared" si="0"/>
        <v>208880</v>
      </c>
    </row>
    <row r="48" spans="1:11" s="9" customFormat="1" ht="16.5" customHeight="1">
      <c r="A48" s="32" t="s">
        <v>45</v>
      </c>
      <c r="B48" s="36" t="s">
        <v>46</v>
      </c>
      <c r="C48" s="39">
        <v>271640</v>
      </c>
      <c r="D48" s="39">
        <v>110000</v>
      </c>
      <c r="E48" s="39">
        <f t="shared" si="0"/>
        <v>381640</v>
      </c>
    </row>
    <row r="49" spans="1:5" s="9" customFormat="1" ht="15.75" customHeight="1">
      <c r="A49" s="32" t="s">
        <v>47</v>
      </c>
      <c r="B49" s="36" t="s">
        <v>48</v>
      </c>
      <c r="C49" s="37">
        <v>0</v>
      </c>
      <c r="D49" s="37">
        <v>0</v>
      </c>
      <c r="E49" s="37">
        <f t="shared" si="0"/>
        <v>0</v>
      </c>
    </row>
    <row r="50" spans="1:5" s="9" customFormat="1" ht="18" customHeight="1">
      <c r="A50" s="32" t="s">
        <v>49</v>
      </c>
      <c r="B50" s="40" t="s">
        <v>50</v>
      </c>
      <c r="C50" s="41">
        <f>C51+C52+C53+C54+C55</f>
        <v>57520</v>
      </c>
      <c r="D50" s="41">
        <f>D55+D54+D53+D52+D51</f>
        <v>80000</v>
      </c>
      <c r="E50" s="41">
        <f t="shared" si="0"/>
        <v>137520</v>
      </c>
    </row>
    <row r="51" spans="1:5" s="9" customFormat="1" ht="16.5" customHeight="1">
      <c r="A51" s="32" t="s">
        <v>51</v>
      </c>
      <c r="B51" s="36" t="s">
        <v>52</v>
      </c>
      <c r="C51" s="39">
        <v>25000</v>
      </c>
      <c r="D51" s="39">
        <v>44000</v>
      </c>
      <c r="E51" s="39">
        <f t="shared" si="0"/>
        <v>69000</v>
      </c>
    </row>
    <row r="52" spans="1:5" s="9" customFormat="1" ht="16.5" customHeight="1">
      <c r="A52" s="32" t="s">
        <v>53</v>
      </c>
      <c r="B52" s="36" t="s">
        <v>54</v>
      </c>
      <c r="C52" s="39">
        <v>7520</v>
      </c>
      <c r="D52" s="39">
        <v>6000</v>
      </c>
      <c r="E52" s="39">
        <f t="shared" si="0"/>
        <v>13520</v>
      </c>
    </row>
    <row r="53" spans="1:5" s="9" customFormat="1" ht="16.5" customHeight="1">
      <c r="A53" s="32" t="s">
        <v>55</v>
      </c>
      <c r="B53" s="36" t="s">
        <v>56</v>
      </c>
      <c r="C53" s="39">
        <v>25000</v>
      </c>
      <c r="D53" s="39">
        <v>30000</v>
      </c>
      <c r="E53" s="39">
        <f t="shared" si="0"/>
        <v>55000</v>
      </c>
    </row>
    <row r="54" spans="1:5" s="9" customFormat="1" ht="18.75" customHeight="1">
      <c r="A54" s="32" t="s">
        <v>57</v>
      </c>
      <c r="B54" s="36" t="s">
        <v>58</v>
      </c>
      <c r="C54" s="39">
        <v>0</v>
      </c>
      <c r="D54" s="39">
        <v>0</v>
      </c>
      <c r="E54" s="39">
        <f t="shared" si="0"/>
        <v>0</v>
      </c>
    </row>
    <row r="55" spans="1:5" s="9" customFormat="1" ht="31.5" customHeight="1">
      <c r="A55" s="32" t="s">
        <v>59</v>
      </c>
      <c r="B55" s="36" t="s">
        <v>60</v>
      </c>
      <c r="C55" s="42">
        <v>0</v>
      </c>
      <c r="D55" s="42">
        <v>0</v>
      </c>
      <c r="E55" s="42">
        <f t="shared" si="0"/>
        <v>0</v>
      </c>
    </row>
    <row r="56" spans="1:5" s="9" customFormat="1" ht="19.5" customHeight="1">
      <c r="A56" s="32" t="s">
        <v>61</v>
      </c>
      <c r="B56" s="36" t="s">
        <v>62</v>
      </c>
      <c r="C56" s="37">
        <v>0</v>
      </c>
      <c r="D56" s="37"/>
      <c r="E56" s="37">
        <f t="shared" si="0"/>
        <v>0</v>
      </c>
    </row>
    <row r="57" spans="1:5" s="9" customFormat="1" ht="30.75" customHeight="1">
      <c r="A57" s="32" t="s">
        <v>63</v>
      </c>
      <c r="B57" s="36" t="s">
        <v>64</v>
      </c>
      <c r="C57" s="37">
        <v>0</v>
      </c>
      <c r="D57" s="37">
        <v>0</v>
      </c>
      <c r="E57" s="37">
        <f t="shared" si="0"/>
        <v>0</v>
      </c>
    </row>
    <row r="58" spans="1:5" s="9" customFormat="1" ht="29.25" customHeight="1">
      <c r="A58" s="32" t="s">
        <v>65</v>
      </c>
      <c r="B58" s="36" t="s">
        <v>66</v>
      </c>
      <c r="C58" s="37">
        <v>0</v>
      </c>
      <c r="D58" s="37">
        <v>0</v>
      </c>
      <c r="E58" s="37">
        <f t="shared" si="0"/>
        <v>0</v>
      </c>
    </row>
    <row r="59" spans="1:5" s="9" customFormat="1" ht="30" customHeight="1">
      <c r="A59" s="32" t="s">
        <v>67</v>
      </c>
      <c r="B59" s="36" t="s">
        <v>68</v>
      </c>
      <c r="C59" s="37">
        <v>0</v>
      </c>
      <c r="D59" s="37">
        <v>0</v>
      </c>
      <c r="E59" s="37">
        <f t="shared" si="0"/>
        <v>0</v>
      </c>
    </row>
    <row r="60" spans="1:5" s="9" customFormat="1" ht="19.5" customHeight="1">
      <c r="A60" s="32" t="s">
        <v>69</v>
      </c>
      <c r="B60" s="38" t="s">
        <v>70</v>
      </c>
      <c r="C60" s="43">
        <v>0</v>
      </c>
      <c r="D60" s="43">
        <v>0</v>
      </c>
      <c r="E60" s="43">
        <f t="shared" si="0"/>
        <v>0</v>
      </c>
    </row>
    <row r="61" spans="1:5" s="9" customFormat="1" ht="18.75">
      <c r="A61" s="32" t="s">
        <v>71</v>
      </c>
      <c r="B61" s="36" t="s">
        <v>72</v>
      </c>
      <c r="C61" s="37">
        <v>0</v>
      </c>
      <c r="D61" s="37">
        <v>0</v>
      </c>
      <c r="E61" s="37">
        <f t="shared" si="0"/>
        <v>0</v>
      </c>
    </row>
    <row r="62" spans="1:5" s="9" customFormat="1" ht="18.75">
      <c r="A62" s="32" t="s">
        <v>73</v>
      </c>
      <c r="B62" s="36" t="s">
        <v>74</v>
      </c>
      <c r="C62" s="37">
        <v>0</v>
      </c>
      <c r="D62" s="37">
        <v>0</v>
      </c>
      <c r="E62" s="37">
        <f t="shared" si="0"/>
        <v>0</v>
      </c>
    </row>
    <row r="63" spans="1:5" s="9" customFormat="1" ht="18.75">
      <c r="A63" s="32" t="s">
        <v>75</v>
      </c>
      <c r="B63" s="38" t="s">
        <v>76</v>
      </c>
      <c r="C63" s="43">
        <v>0</v>
      </c>
      <c r="D63" s="43">
        <v>0</v>
      </c>
      <c r="E63" s="43">
        <f t="shared" si="0"/>
        <v>0</v>
      </c>
    </row>
    <row r="64" spans="1:5" s="9" customFormat="1" ht="30" customHeight="1">
      <c r="A64" s="32" t="s">
        <v>77</v>
      </c>
      <c r="B64" s="36" t="s">
        <v>78</v>
      </c>
      <c r="C64" s="37">
        <v>0</v>
      </c>
      <c r="D64" s="37">
        <v>0</v>
      </c>
      <c r="E64" s="37">
        <f t="shared" si="0"/>
        <v>0</v>
      </c>
    </row>
    <row r="65" spans="1:5" s="9" customFormat="1" ht="31.5" customHeight="1">
      <c r="A65" s="32" t="s">
        <v>79</v>
      </c>
      <c r="B65" s="36" t="s">
        <v>80</v>
      </c>
      <c r="C65" s="37">
        <v>0</v>
      </c>
      <c r="D65" s="37">
        <v>0</v>
      </c>
      <c r="E65" s="37">
        <f t="shared" si="0"/>
        <v>0</v>
      </c>
    </row>
    <row r="66" spans="1:5" s="9" customFormat="1" ht="30.75">
      <c r="A66" s="32" t="s">
        <v>81</v>
      </c>
      <c r="B66" s="36" t="s">
        <v>82</v>
      </c>
      <c r="C66" s="37">
        <v>0</v>
      </c>
      <c r="D66" s="37">
        <v>0</v>
      </c>
      <c r="E66" s="37">
        <f t="shared" si="0"/>
        <v>0</v>
      </c>
    </row>
    <row r="67" spans="1:5" s="9" customFormat="1" ht="18.75">
      <c r="A67" s="32" t="s">
        <v>83</v>
      </c>
      <c r="B67" s="38" t="s">
        <v>84</v>
      </c>
      <c r="C67" s="45">
        <v>0</v>
      </c>
      <c r="D67" s="44">
        <f>D69+D70</f>
        <v>0</v>
      </c>
      <c r="E67" s="45">
        <v>0</v>
      </c>
    </row>
    <row r="68" spans="1:5" s="9" customFormat="1" ht="18.75">
      <c r="A68" s="32" t="s">
        <v>85</v>
      </c>
      <c r="B68" s="36" t="s">
        <v>86</v>
      </c>
      <c r="C68" s="37">
        <v>0</v>
      </c>
      <c r="D68" s="45">
        <v>0</v>
      </c>
      <c r="E68" s="37">
        <f t="shared" ref="E68:E98" si="1">C68+D68</f>
        <v>0</v>
      </c>
    </row>
    <row r="69" spans="1:5" s="9" customFormat="1" ht="18.75">
      <c r="A69" s="32" t="s">
        <v>87</v>
      </c>
      <c r="B69" s="36" t="s">
        <v>88</v>
      </c>
      <c r="C69" s="37">
        <v>0</v>
      </c>
      <c r="D69" s="45">
        <v>0</v>
      </c>
      <c r="E69" s="37">
        <f t="shared" si="1"/>
        <v>0</v>
      </c>
    </row>
    <row r="70" spans="1:5" s="9" customFormat="1" ht="18.75">
      <c r="A70" s="32" t="s">
        <v>89</v>
      </c>
      <c r="B70" s="36" t="s">
        <v>90</v>
      </c>
      <c r="C70" s="45">
        <v>0</v>
      </c>
      <c r="D70" s="45">
        <v>0</v>
      </c>
      <c r="E70" s="45">
        <v>0</v>
      </c>
    </row>
    <row r="71" spans="1:5" s="9" customFormat="1" ht="18.75">
      <c r="A71" s="32" t="s">
        <v>91</v>
      </c>
      <c r="B71" s="36" t="s">
        <v>92</v>
      </c>
      <c r="C71" s="45">
        <v>0</v>
      </c>
      <c r="D71" s="45">
        <v>0</v>
      </c>
      <c r="E71" s="45">
        <v>0</v>
      </c>
    </row>
    <row r="72" spans="1:5" s="9" customFormat="1" ht="18.75">
      <c r="A72" s="32" t="s">
        <v>93</v>
      </c>
      <c r="B72" s="33" t="s">
        <v>94</v>
      </c>
      <c r="C72" s="44">
        <f>C73</f>
        <v>0</v>
      </c>
      <c r="D72" s="34">
        <f>D73</f>
        <v>100000</v>
      </c>
      <c r="E72" s="34">
        <f t="shared" si="1"/>
        <v>100000</v>
      </c>
    </row>
    <row r="73" spans="1:5" s="9" customFormat="1" ht="18.75">
      <c r="A73" s="32" t="s">
        <v>95</v>
      </c>
      <c r="B73" s="36" t="s">
        <v>96</v>
      </c>
      <c r="C73" s="45">
        <f>C78</f>
        <v>0</v>
      </c>
      <c r="D73" s="39">
        <f>D74+D75+D78+D81</f>
        <v>100000</v>
      </c>
      <c r="E73" s="39">
        <f t="shared" si="1"/>
        <v>100000</v>
      </c>
    </row>
    <row r="74" spans="1:5" s="9" customFormat="1" ht="30.75">
      <c r="A74" s="32" t="s">
        <v>97</v>
      </c>
      <c r="B74" s="36" t="s">
        <v>98</v>
      </c>
      <c r="C74" s="45">
        <v>0</v>
      </c>
      <c r="D74" s="39">
        <v>100000</v>
      </c>
      <c r="E74" s="39">
        <f t="shared" si="1"/>
        <v>100000</v>
      </c>
    </row>
    <row r="75" spans="1:5" s="9" customFormat="1" ht="18.75">
      <c r="A75" s="32" t="s">
        <v>99</v>
      </c>
      <c r="B75" s="36" t="s">
        <v>100</v>
      </c>
      <c r="C75" s="45">
        <v>0</v>
      </c>
      <c r="D75" s="37">
        <f>D76+D77</f>
        <v>0</v>
      </c>
      <c r="E75" s="37">
        <f t="shared" si="1"/>
        <v>0</v>
      </c>
    </row>
    <row r="76" spans="1:5" s="9" customFormat="1" ht="18.75">
      <c r="A76" s="32" t="s">
        <v>101</v>
      </c>
      <c r="B76" s="36" t="s">
        <v>102</v>
      </c>
      <c r="C76" s="45">
        <v>0</v>
      </c>
      <c r="D76" s="37">
        <v>0</v>
      </c>
      <c r="E76" s="37">
        <f t="shared" si="1"/>
        <v>0</v>
      </c>
    </row>
    <row r="77" spans="1:5" s="9" customFormat="1" ht="18" customHeight="1">
      <c r="A77" s="32" t="s">
        <v>103</v>
      </c>
      <c r="B77" s="36" t="s">
        <v>104</v>
      </c>
      <c r="C77" s="45">
        <v>0</v>
      </c>
      <c r="D77" s="37">
        <v>0</v>
      </c>
      <c r="E77" s="37">
        <f t="shared" si="1"/>
        <v>0</v>
      </c>
    </row>
    <row r="78" spans="1:5" s="9" customFormat="1" ht="18" customHeight="1">
      <c r="A78" s="32" t="s">
        <v>105</v>
      </c>
      <c r="B78" s="46" t="s">
        <v>106</v>
      </c>
      <c r="C78" s="47">
        <f>C79+C80</f>
        <v>0</v>
      </c>
      <c r="D78" s="37">
        <v>0</v>
      </c>
      <c r="E78" s="37">
        <v>0</v>
      </c>
    </row>
    <row r="79" spans="1:5" s="9" customFormat="1" ht="16.5" customHeight="1">
      <c r="A79" s="32" t="s">
        <v>107</v>
      </c>
      <c r="B79" s="36" t="s">
        <v>108</v>
      </c>
      <c r="C79" s="45">
        <v>0</v>
      </c>
      <c r="D79" s="37">
        <v>0</v>
      </c>
      <c r="E79" s="37">
        <v>0</v>
      </c>
    </row>
    <row r="80" spans="1:5" s="9" customFormat="1" ht="16.5" customHeight="1">
      <c r="A80" s="32" t="s">
        <v>109</v>
      </c>
      <c r="B80" s="36" t="s">
        <v>110</v>
      </c>
      <c r="C80" s="45">
        <v>0</v>
      </c>
      <c r="D80" s="37">
        <v>0</v>
      </c>
      <c r="E80" s="37">
        <v>0</v>
      </c>
    </row>
    <row r="81" spans="1:5" s="9" customFormat="1" ht="18.75">
      <c r="A81" s="32" t="s">
        <v>111</v>
      </c>
      <c r="B81" s="46" t="s">
        <v>112</v>
      </c>
      <c r="C81" s="45">
        <v>0</v>
      </c>
      <c r="D81" s="37">
        <v>0</v>
      </c>
      <c r="E81" s="37">
        <v>0</v>
      </c>
    </row>
    <row r="82" spans="1:5" s="9" customFormat="1" ht="18.75">
      <c r="A82" s="32" t="s">
        <v>113</v>
      </c>
      <c r="B82" s="36" t="s">
        <v>114</v>
      </c>
      <c r="C82" s="37">
        <v>0</v>
      </c>
      <c r="D82" s="37">
        <v>0</v>
      </c>
      <c r="E82" s="37">
        <v>0</v>
      </c>
    </row>
    <row r="83" spans="1:5" s="9" customFormat="1" ht="18.75">
      <c r="A83" s="32" t="s">
        <v>115</v>
      </c>
      <c r="B83" s="36" t="s">
        <v>116</v>
      </c>
      <c r="C83" s="37">
        <v>0</v>
      </c>
      <c r="D83" s="37">
        <v>0</v>
      </c>
      <c r="E83" s="37">
        <v>0</v>
      </c>
    </row>
    <row r="84" spans="1:5" s="9" customFormat="1" ht="15.75" customHeight="1">
      <c r="A84" s="32" t="s">
        <v>117</v>
      </c>
      <c r="B84" s="36" t="s">
        <v>118</v>
      </c>
      <c r="C84" s="37">
        <v>0</v>
      </c>
      <c r="D84" s="37">
        <v>0</v>
      </c>
      <c r="E84" s="37">
        <v>0</v>
      </c>
    </row>
    <row r="85" spans="1:5" s="9" customFormat="1" ht="16.5" customHeight="1">
      <c r="A85" s="32" t="s">
        <v>119</v>
      </c>
      <c r="B85" s="36" t="s">
        <v>120</v>
      </c>
      <c r="C85" s="37">
        <v>0</v>
      </c>
      <c r="D85" s="37">
        <v>0</v>
      </c>
      <c r="E85" s="37">
        <f t="shared" si="1"/>
        <v>0</v>
      </c>
    </row>
    <row r="86" spans="1:5" s="9" customFormat="1" ht="19.5" customHeight="1">
      <c r="A86" s="32" t="s">
        <v>121</v>
      </c>
      <c r="B86" s="48" t="s">
        <v>122</v>
      </c>
      <c r="C86" s="37">
        <v>0</v>
      </c>
      <c r="D86" s="37">
        <v>0</v>
      </c>
      <c r="E86" s="37">
        <f t="shared" si="1"/>
        <v>0</v>
      </c>
    </row>
    <row r="87" spans="1:5" s="9" customFormat="1" ht="18.75">
      <c r="A87" s="32" t="s">
        <v>123</v>
      </c>
      <c r="B87" s="38" t="s">
        <v>124</v>
      </c>
      <c r="C87" s="37">
        <v>0</v>
      </c>
      <c r="D87" s="37">
        <v>0</v>
      </c>
      <c r="E87" s="37">
        <f t="shared" si="1"/>
        <v>0</v>
      </c>
    </row>
    <row r="88" spans="1:5" s="9" customFormat="1" ht="30.75">
      <c r="A88" s="32" t="s">
        <v>125</v>
      </c>
      <c r="B88" s="36" t="s">
        <v>126</v>
      </c>
      <c r="C88" s="37">
        <v>0</v>
      </c>
      <c r="D88" s="37">
        <v>0</v>
      </c>
      <c r="E88" s="37">
        <f t="shared" si="1"/>
        <v>0</v>
      </c>
    </row>
    <row r="89" spans="1:5" s="9" customFormat="1" ht="30.75">
      <c r="A89" s="32" t="s">
        <v>127</v>
      </c>
      <c r="B89" s="36" t="s">
        <v>128</v>
      </c>
      <c r="C89" s="37">
        <v>0</v>
      </c>
      <c r="D89" s="37">
        <v>0</v>
      </c>
      <c r="E89" s="37">
        <f t="shared" si="1"/>
        <v>0</v>
      </c>
    </row>
    <row r="90" spans="1:5" s="9" customFormat="1" ht="30.75">
      <c r="A90" s="32" t="s">
        <v>129</v>
      </c>
      <c r="B90" s="36" t="s">
        <v>130</v>
      </c>
      <c r="C90" s="37">
        <v>0</v>
      </c>
      <c r="D90" s="37">
        <v>0</v>
      </c>
      <c r="E90" s="37">
        <f t="shared" si="1"/>
        <v>0</v>
      </c>
    </row>
    <row r="91" spans="1:5" s="9" customFormat="1" ht="18.75">
      <c r="A91" s="32" t="s">
        <v>131</v>
      </c>
      <c r="B91" s="36" t="s">
        <v>132</v>
      </c>
      <c r="C91" s="37">
        <v>0</v>
      </c>
      <c r="D91" s="37">
        <v>0</v>
      </c>
      <c r="E91" s="37">
        <f t="shared" si="1"/>
        <v>0</v>
      </c>
    </row>
    <row r="92" spans="1:5" s="9" customFormat="1" ht="18.75">
      <c r="A92" s="32" t="s">
        <v>133</v>
      </c>
      <c r="B92" s="38" t="s">
        <v>134</v>
      </c>
      <c r="C92" s="37">
        <v>0</v>
      </c>
      <c r="D92" s="37">
        <v>0</v>
      </c>
      <c r="E92" s="37">
        <f t="shared" si="1"/>
        <v>0</v>
      </c>
    </row>
    <row r="93" spans="1:5" s="9" customFormat="1" ht="30.75">
      <c r="A93" s="32" t="s">
        <v>135</v>
      </c>
      <c r="B93" s="36" t="s">
        <v>136</v>
      </c>
      <c r="C93" s="37">
        <v>0</v>
      </c>
      <c r="D93" s="37">
        <v>0</v>
      </c>
      <c r="E93" s="37">
        <f t="shared" si="1"/>
        <v>0</v>
      </c>
    </row>
    <row r="94" spans="1:5" s="9" customFormat="1" ht="30.75">
      <c r="A94" s="32" t="s">
        <v>137</v>
      </c>
      <c r="B94" s="36" t="s">
        <v>138</v>
      </c>
      <c r="C94" s="37">
        <v>0</v>
      </c>
      <c r="D94" s="37">
        <v>0</v>
      </c>
      <c r="E94" s="37">
        <f t="shared" si="1"/>
        <v>0</v>
      </c>
    </row>
    <row r="95" spans="1:5" s="9" customFormat="1" ht="16.5" customHeight="1">
      <c r="A95" s="32" t="s">
        <v>139</v>
      </c>
      <c r="B95" s="49" t="s">
        <v>140</v>
      </c>
      <c r="C95" s="37">
        <v>0</v>
      </c>
      <c r="D95" s="37">
        <v>0</v>
      </c>
      <c r="E95" s="37">
        <f t="shared" si="1"/>
        <v>0</v>
      </c>
    </row>
    <row r="96" spans="1:5" s="9" customFormat="1" ht="18.75" hidden="1">
      <c r="A96" s="32" t="s">
        <v>141</v>
      </c>
      <c r="B96" s="50"/>
      <c r="C96" s="37"/>
      <c r="D96" s="37"/>
      <c r="E96" s="37">
        <f t="shared" si="1"/>
        <v>0</v>
      </c>
    </row>
    <row r="97" spans="1:6" s="9" customFormat="1" ht="23.25" customHeight="1">
      <c r="A97" s="32" t="s">
        <v>142</v>
      </c>
      <c r="B97" s="51" t="s">
        <v>143</v>
      </c>
      <c r="C97" s="37">
        <v>0</v>
      </c>
      <c r="D97" s="37">
        <v>0</v>
      </c>
      <c r="E97" s="37">
        <f t="shared" si="1"/>
        <v>0</v>
      </c>
    </row>
    <row r="98" spans="1:6" s="9" customFormat="1" ht="23.25" customHeight="1">
      <c r="A98" s="32" t="s">
        <v>144</v>
      </c>
      <c r="B98" s="51" t="s">
        <v>145</v>
      </c>
      <c r="C98" s="37">
        <v>0</v>
      </c>
      <c r="D98" s="37">
        <v>0</v>
      </c>
      <c r="E98" s="37">
        <f t="shared" si="1"/>
        <v>0</v>
      </c>
    </row>
    <row r="99" spans="1:6" s="9" customFormat="1" ht="20.25" customHeight="1" thickBot="1">
      <c r="A99" s="52" t="s">
        <v>146</v>
      </c>
      <c r="B99" s="53"/>
      <c r="C99" s="53"/>
      <c r="D99" s="54"/>
      <c r="E99" s="55"/>
    </row>
    <row r="100" spans="1:6" s="9" customFormat="1" ht="15">
      <c r="A100" s="56"/>
      <c r="B100" s="56"/>
      <c r="C100" s="56"/>
      <c r="D100" s="56"/>
      <c r="E100" s="56"/>
    </row>
    <row r="101" spans="1:6" ht="18.75">
      <c r="A101" s="57"/>
      <c r="B101" s="58" t="s">
        <v>147</v>
      </c>
      <c r="C101" s="59"/>
      <c r="D101" s="60"/>
      <c r="E101" s="61" t="str">
        <f>[1]Заполнить!B11</f>
        <v>Надія СКОТНА</v>
      </c>
      <c r="F101" s="62"/>
    </row>
    <row r="102" spans="1:6" ht="17.25" customHeight="1">
      <c r="A102" s="57"/>
      <c r="B102" s="58"/>
      <c r="C102" s="59"/>
      <c r="D102" s="63" t="s">
        <v>148</v>
      </c>
      <c r="E102" s="64"/>
      <c r="F102" s="62"/>
    </row>
    <row r="103" spans="1:6" ht="33.75" customHeight="1">
      <c r="A103" s="57"/>
      <c r="B103" s="65" t="s">
        <v>149</v>
      </c>
      <c r="C103" s="66"/>
      <c r="D103" s="67"/>
      <c r="E103" s="68" t="str">
        <f>[1]Заполнить!B12</f>
        <v>Оксана СТЕЦЮЦЯК</v>
      </c>
      <c r="F103" s="62"/>
    </row>
    <row r="104" spans="1:6" ht="22.5" customHeight="1">
      <c r="A104" s="57"/>
      <c r="B104" s="9"/>
      <c r="C104" s="9"/>
      <c r="D104" s="63" t="s">
        <v>148</v>
      </c>
      <c r="E104" s="64"/>
      <c r="F104" s="62"/>
    </row>
    <row r="105" spans="1:6" ht="18.75" customHeight="1">
      <c r="A105" s="57"/>
      <c r="B105" s="69" t="str">
        <f>[1]Заполнить!B17</f>
        <v>18 січня 2021 р.</v>
      </c>
      <c r="C105" s="9"/>
      <c r="D105" s="63"/>
      <c r="E105" s="64"/>
      <c r="F105" s="62"/>
    </row>
    <row r="106" spans="1:6" ht="18.75">
      <c r="A106" s="70" t="s">
        <v>150</v>
      </c>
      <c r="B106" s="59"/>
      <c r="C106" s="59"/>
      <c r="D106" s="71"/>
      <c r="E106" s="72"/>
      <c r="F106" s="73"/>
    </row>
    <row r="107" spans="1:6" ht="24.75" customHeight="1">
      <c r="A107" s="135" t="s">
        <v>162</v>
      </c>
      <c r="B107" s="135"/>
      <c r="C107" s="135"/>
      <c r="D107" s="135"/>
      <c r="E107" s="135"/>
      <c r="F107" s="135"/>
    </row>
    <row r="108" spans="1:6" s="9" customFormat="1" ht="33" customHeight="1">
      <c r="A108" s="136" t="s">
        <v>163</v>
      </c>
      <c r="B108" s="136"/>
      <c r="C108" s="136"/>
      <c r="D108" s="136"/>
      <c r="E108" s="136"/>
      <c r="F108" s="136"/>
    </row>
    <row r="109" spans="1:6" s="9" customFormat="1" ht="23.25" customHeight="1">
      <c r="A109" s="136" t="s">
        <v>164</v>
      </c>
      <c r="B109" s="136"/>
      <c r="C109" s="136"/>
      <c r="D109" s="136"/>
      <c r="E109" s="136"/>
      <c r="F109" s="136"/>
    </row>
    <row r="110" spans="1:6" s="9" customFormat="1"/>
    <row r="111" spans="1:6" s="9" customFormat="1"/>
    <row r="112" spans="1:6"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sheetData>
  <mergeCells count="34">
    <mergeCell ref="A107:F107"/>
    <mergeCell ref="A108:F108"/>
    <mergeCell ref="A109:F109"/>
    <mergeCell ref="A28:E28"/>
    <mergeCell ref="D29:E29"/>
    <mergeCell ref="A30:E30"/>
    <mergeCell ref="A31:E31"/>
    <mergeCell ref="A32:A33"/>
    <mergeCell ref="B32:B33"/>
    <mergeCell ref="C32:E32"/>
    <mergeCell ref="A27:E27"/>
    <mergeCell ref="A19:E19"/>
    <mergeCell ref="A20:E20"/>
    <mergeCell ref="A21:E21"/>
    <mergeCell ref="F21:J21"/>
    <mergeCell ref="A22:E22"/>
    <mergeCell ref="F22:J22"/>
    <mergeCell ref="A23:E23"/>
    <mergeCell ref="F23:J23"/>
    <mergeCell ref="A24:E24"/>
    <mergeCell ref="A25:E25"/>
    <mergeCell ref="A26:E26"/>
    <mergeCell ref="A18:E18"/>
    <mergeCell ref="C2:E3"/>
    <mergeCell ref="C4:E4"/>
    <mergeCell ref="C5:E5"/>
    <mergeCell ref="C6:E6"/>
    <mergeCell ref="C7:E7"/>
    <mergeCell ref="C8:E8"/>
    <mergeCell ref="C9:E9"/>
    <mergeCell ref="C10:E10"/>
    <mergeCell ref="A11:B11"/>
    <mergeCell ref="A12:B12"/>
    <mergeCell ref="A14:B14"/>
  </mergeCells>
  <pageMargins left="0.7" right="0.7" top="0.75" bottom="0.75" header="0.3" footer="0.3"/>
  <pageSetup paperSize="9" scale="72" orientation="portrait" r:id="rId1"/>
  <rowBreaks count="1" manualBreakCount="1">
    <brk id="59" max="4" man="1"/>
  </rowBreaks>
  <colBreaks count="1" manualBreakCount="1">
    <brk id="5" min="1" max="65536" man="1"/>
  </colBreaks>
</worksheet>
</file>

<file path=xl/worksheets/sheet2.xml><?xml version="1.0" encoding="utf-8"?>
<worksheet xmlns="http://schemas.openxmlformats.org/spreadsheetml/2006/main" xmlns:r="http://schemas.openxmlformats.org/officeDocument/2006/relationships">
  <dimension ref="A1:K127"/>
  <sheetViews>
    <sheetView view="pageBreakPreview" zoomScale="60" zoomScaleNormal="100" workbookViewId="0">
      <selection activeCell="A26" sqref="A26:E26"/>
    </sheetView>
  </sheetViews>
  <sheetFormatPr defaultRowHeight="12.75"/>
  <cols>
    <col min="1" max="1" width="11.7109375" customWidth="1"/>
    <col min="2" max="2" width="48" customWidth="1"/>
    <col min="3" max="3" width="19.140625" customWidth="1"/>
    <col min="4" max="4" width="16.5703125" customWidth="1"/>
    <col min="5" max="5" width="25.140625" customWidth="1"/>
    <col min="257" max="257" width="11.7109375" customWidth="1"/>
    <col min="258" max="258" width="48" customWidth="1"/>
    <col min="259" max="259" width="19.140625" customWidth="1"/>
    <col min="260" max="260" width="16.5703125" customWidth="1"/>
    <col min="261" max="261" width="25.140625" customWidth="1"/>
    <col min="513" max="513" width="11.7109375" customWidth="1"/>
    <col min="514" max="514" width="48" customWidth="1"/>
    <col min="515" max="515" width="19.140625" customWidth="1"/>
    <col min="516" max="516" width="16.5703125" customWidth="1"/>
    <col min="517" max="517" width="25.140625" customWidth="1"/>
    <col min="769" max="769" width="11.7109375" customWidth="1"/>
    <col min="770" max="770" width="48" customWidth="1"/>
    <col min="771" max="771" width="19.140625" customWidth="1"/>
    <col min="772" max="772" width="16.5703125" customWidth="1"/>
    <col min="773" max="773" width="25.140625" customWidth="1"/>
    <col min="1025" max="1025" width="11.7109375" customWidth="1"/>
    <col min="1026" max="1026" width="48" customWidth="1"/>
    <col min="1027" max="1027" width="19.140625" customWidth="1"/>
    <col min="1028" max="1028" width="16.5703125" customWidth="1"/>
    <col min="1029" max="1029" width="25.140625" customWidth="1"/>
    <col min="1281" max="1281" width="11.7109375" customWidth="1"/>
    <col min="1282" max="1282" width="48" customWidth="1"/>
    <col min="1283" max="1283" width="19.140625" customWidth="1"/>
    <col min="1284" max="1284" width="16.5703125" customWidth="1"/>
    <col min="1285" max="1285" width="25.140625" customWidth="1"/>
    <col min="1537" max="1537" width="11.7109375" customWidth="1"/>
    <col min="1538" max="1538" width="48" customWidth="1"/>
    <col min="1539" max="1539" width="19.140625" customWidth="1"/>
    <col min="1540" max="1540" width="16.5703125" customWidth="1"/>
    <col min="1541" max="1541" width="25.140625" customWidth="1"/>
    <col min="1793" max="1793" width="11.7109375" customWidth="1"/>
    <col min="1794" max="1794" width="48" customWidth="1"/>
    <col min="1795" max="1795" width="19.140625" customWidth="1"/>
    <col min="1796" max="1796" width="16.5703125" customWidth="1"/>
    <col min="1797" max="1797" width="25.140625" customWidth="1"/>
    <col min="2049" max="2049" width="11.7109375" customWidth="1"/>
    <col min="2050" max="2050" width="48" customWidth="1"/>
    <col min="2051" max="2051" width="19.140625" customWidth="1"/>
    <col min="2052" max="2052" width="16.5703125" customWidth="1"/>
    <col min="2053" max="2053" width="25.140625" customWidth="1"/>
    <col min="2305" max="2305" width="11.7109375" customWidth="1"/>
    <col min="2306" max="2306" width="48" customWidth="1"/>
    <col min="2307" max="2307" width="19.140625" customWidth="1"/>
    <col min="2308" max="2308" width="16.5703125" customWidth="1"/>
    <col min="2309" max="2309" width="25.140625" customWidth="1"/>
    <col min="2561" max="2561" width="11.7109375" customWidth="1"/>
    <col min="2562" max="2562" width="48" customWidth="1"/>
    <col min="2563" max="2563" width="19.140625" customWidth="1"/>
    <col min="2564" max="2564" width="16.5703125" customWidth="1"/>
    <col min="2565" max="2565" width="25.140625" customWidth="1"/>
    <col min="2817" max="2817" width="11.7109375" customWidth="1"/>
    <col min="2818" max="2818" width="48" customWidth="1"/>
    <col min="2819" max="2819" width="19.140625" customWidth="1"/>
    <col min="2820" max="2820" width="16.5703125" customWidth="1"/>
    <col min="2821" max="2821" width="25.140625" customWidth="1"/>
    <col min="3073" max="3073" width="11.7109375" customWidth="1"/>
    <col min="3074" max="3074" width="48" customWidth="1"/>
    <col min="3075" max="3075" width="19.140625" customWidth="1"/>
    <col min="3076" max="3076" width="16.5703125" customWidth="1"/>
    <col min="3077" max="3077" width="25.140625" customWidth="1"/>
    <col min="3329" max="3329" width="11.7109375" customWidth="1"/>
    <col min="3330" max="3330" width="48" customWidth="1"/>
    <col min="3331" max="3331" width="19.140625" customWidth="1"/>
    <col min="3332" max="3332" width="16.5703125" customWidth="1"/>
    <col min="3333" max="3333" width="25.140625" customWidth="1"/>
    <col min="3585" max="3585" width="11.7109375" customWidth="1"/>
    <col min="3586" max="3586" width="48" customWidth="1"/>
    <col min="3587" max="3587" width="19.140625" customWidth="1"/>
    <col min="3588" max="3588" width="16.5703125" customWidth="1"/>
    <col min="3589" max="3589" width="25.140625" customWidth="1"/>
    <col min="3841" max="3841" width="11.7109375" customWidth="1"/>
    <col min="3842" max="3842" width="48" customWidth="1"/>
    <col min="3843" max="3843" width="19.140625" customWidth="1"/>
    <col min="3844" max="3844" width="16.5703125" customWidth="1"/>
    <col min="3845" max="3845" width="25.140625" customWidth="1"/>
    <col min="4097" max="4097" width="11.7109375" customWidth="1"/>
    <col min="4098" max="4098" width="48" customWidth="1"/>
    <col min="4099" max="4099" width="19.140625" customWidth="1"/>
    <col min="4100" max="4100" width="16.5703125" customWidth="1"/>
    <col min="4101" max="4101" width="25.140625" customWidth="1"/>
    <col min="4353" max="4353" width="11.7109375" customWidth="1"/>
    <col min="4354" max="4354" width="48" customWidth="1"/>
    <col min="4355" max="4355" width="19.140625" customWidth="1"/>
    <col min="4356" max="4356" width="16.5703125" customWidth="1"/>
    <col min="4357" max="4357" width="25.140625" customWidth="1"/>
    <col min="4609" max="4609" width="11.7109375" customWidth="1"/>
    <col min="4610" max="4610" width="48" customWidth="1"/>
    <col min="4611" max="4611" width="19.140625" customWidth="1"/>
    <col min="4612" max="4612" width="16.5703125" customWidth="1"/>
    <col min="4613" max="4613" width="25.140625" customWidth="1"/>
    <col min="4865" max="4865" width="11.7109375" customWidth="1"/>
    <col min="4866" max="4866" width="48" customWidth="1"/>
    <col min="4867" max="4867" width="19.140625" customWidth="1"/>
    <col min="4868" max="4868" width="16.5703125" customWidth="1"/>
    <col min="4869" max="4869" width="25.140625" customWidth="1"/>
    <col min="5121" max="5121" width="11.7109375" customWidth="1"/>
    <col min="5122" max="5122" width="48" customWidth="1"/>
    <col min="5123" max="5123" width="19.140625" customWidth="1"/>
    <col min="5124" max="5124" width="16.5703125" customWidth="1"/>
    <col min="5125" max="5125" width="25.140625" customWidth="1"/>
    <col min="5377" max="5377" width="11.7109375" customWidth="1"/>
    <col min="5378" max="5378" width="48" customWidth="1"/>
    <col min="5379" max="5379" width="19.140625" customWidth="1"/>
    <col min="5380" max="5380" width="16.5703125" customWidth="1"/>
    <col min="5381" max="5381" width="25.140625" customWidth="1"/>
    <col min="5633" max="5633" width="11.7109375" customWidth="1"/>
    <col min="5634" max="5634" width="48" customWidth="1"/>
    <col min="5635" max="5635" width="19.140625" customWidth="1"/>
    <col min="5636" max="5636" width="16.5703125" customWidth="1"/>
    <col min="5637" max="5637" width="25.140625" customWidth="1"/>
    <col min="5889" max="5889" width="11.7109375" customWidth="1"/>
    <col min="5890" max="5890" width="48" customWidth="1"/>
    <col min="5891" max="5891" width="19.140625" customWidth="1"/>
    <col min="5892" max="5892" width="16.5703125" customWidth="1"/>
    <col min="5893" max="5893" width="25.140625" customWidth="1"/>
    <col min="6145" max="6145" width="11.7109375" customWidth="1"/>
    <col min="6146" max="6146" width="48" customWidth="1"/>
    <col min="6147" max="6147" width="19.140625" customWidth="1"/>
    <col min="6148" max="6148" width="16.5703125" customWidth="1"/>
    <col min="6149" max="6149" width="25.140625" customWidth="1"/>
    <col min="6401" max="6401" width="11.7109375" customWidth="1"/>
    <col min="6402" max="6402" width="48" customWidth="1"/>
    <col min="6403" max="6403" width="19.140625" customWidth="1"/>
    <col min="6404" max="6404" width="16.5703125" customWidth="1"/>
    <col min="6405" max="6405" width="25.140625" customWidth="1"/>
    <col min="6657" max="6657" width="11.7109375" customWidth="1"/>
    <col min="6658" max="6658" width="48" customWidth="1"/>
    <col min="6659" max="6659" width="19.140625" customWidth="1"/>
    <col min="6660" max="6660" width="16.5703125" customWidth="1"/>
    <col min="6661" max="6661" width="25.140625" customWidth="1"/>
    <col min="6913" max="6913" width="11.7109375" customWidth="1"/>
    <col min="6914" max="6914" width="48" customWidth="1"/>
    <col min="6915" max="6915" width="19.140625" customWidth="1"/>
    <col min="6916" max="6916" width="16.5703125" customWidth="1"/>
    <col min="6917" max="6917" width="25.140625" customWidth="1"/>
    <col min="7169" max="7169" width="11.7109375" customWidth="1"/>
    <col min="7170" max="7170" width="48" customWidth="1"/>
    <col min="7171" max="7171" width="19.140625" customWidth="1"/>
    <col min="7172" max="7172" width="16.5703125" customWidth="1"/>
    <col min="7173" max="7173" width="25.140625" customWidth="1"/>
    <col min="7425" max="7425" width="11.7109375" customWidth="1"/>
    <col min="7426" max="7426" width="48" customWidth="1"/>
    <col min="7427" max="7427" width="19.140625" customWidth="1"/>
    <col min="7428" max="7428" width="16.5703125" customWidth="1"/>
    <col min="7429" max="7429" width="25.140625" customWidth="1"/>
    <col min="7681" max="7681" width="11.7109375" customWidth="1"/>
    <col min="7682" max="7682" width="48" customWidth="1"/>
    <col min="7683" max="7683" width="19.140625" customWidth="1"/>
    <col min="7684" max="7684" width="16.5703125" customWidth="1"/>
    <col min="7685" max="7685" width="25.140625" customWidth="1"/>
    <col min="7937" max="7937" width="11.7109375" customWidth="1"/>
    <col min="7938" max="7938" width="48" customWidth="1"/>
    <col min="7939" max="7939" width="19.140625" customWidth="1"/>
    <col min="7940" max="7940" width="16.5703125" customWidth="1"/>
    <col min="7941" max="7941" width="25.140625" customWidth="1"/>
    <col min="8193" max="8193" width="11.7109375" customWidth="1"/>
    <col min="8194" max="8194" width="48" customWidth="1"/>
    <col min="8195" max="8195" width="19.140625" customWidth="1"/>
    <col min="8196" max="8196" width="16.5703125" customWidth="1"/>
    <col min="8197" max="8197" width="25.140625" customWidth="1"/>
    <col min="8449" max="8449" width="11.7109375" customWidth="1"/>
    <col min="8450" max="8450" width="48" customWidth="1"/>
    <col min="8451" max="8451" width="19.140625" customWidth="1"/>
    <col min="8452" max="8452" width="16.5703125" customWidth="1"/>
    <col min="8453" max="8453" width="25.140625" customWidth="1"/>
    <col min="8705" max="8705" width="11.7109375" customWidth="1"/>
    <col min="8706" max="8706" width="48" customWidth="1"/>
    <col min="8707" max="8707" width="19.140625" customWidth="1"/>
    <col min="8708" max="8708" width="16.5703125" customWidth="1"/>
    <col min="8709" max="8709" width="25.140625" customWidth="1"/>
    <col min="8961" max="8961" width="11.7109375" customWidth="1"/>
    <col min="8962" max="8962" width="48" customWidth="1"/>
    <col min="8963" max="8963" width="19.140625" customWidth="1"/>
    <col min="8964" max="8964" width="16.5703125" customWidth="1"/>
    <col min="8965" max="8965" width="25.140625" customWidth="1"/>
    <col min="9217" max="9217" width="11.7109375" customWidth="1"/>
    <col min="9218" max="9218" width="48" customWidth="1"/>
    <col min="9219" max="9219" width="19.140625" customWidth="1"/>
    <col min="9220" max="9220" width="16.5703125" customWidth="1"/>
    <col min="9221" max="9221" width="25.140625" customWidth="1"/>
    <col min="9473" max="9473" width="11.7109375" customWidth="1"/>
    <col min="9474" max="9474" width="48" customWidth="1"/>
    <col min="9475" max="9475" width="19.140625" customWidth="1"/>
    <col min="9476" max="9476" width="16.5703125" customWidth="1"/>
    <col min="9477" max="9477" width="25.140625" customWidth="1"/>
    <col min="9729" max="9729" width="11.7109375" customWidth="1"/>
    <col min="9730" max="9730" width="48" customWidth="1"/>
    <col min="9731" max="9731" width="19.140625" customWidth="1"/>
    <col min="9732" max="9732" width="16.5703125" customWidth="1"/>
    <col min="9733" max="9733" width="25.140625" customWidth="1"/>
    <col min="9985" max="9985" width="11.7109375" customWidth="1"/>
    <col min="9986" max="9986" width="48" customWidth="1"/>
    <col min="9987" max="9987" width="19.140625" customWidth="1"/>
    <col min="9988" max="9988" width="16.5703125" customWidth="1"/>
    <col min="9989" max="9989" width="25.140625" customWidth="1"/>
    <col min="10241" max="10241" width="11.7109375" customWidth="1"/>
    <col min="10242" max="10242" width="48" customWidth="1"/>
    <col min="10243" max="10243" width="19.140625" customWidth="1"/>
    <col min="10244" max="10244" width="16.5703125" customWidth="1"/>
    <col min="10245" max="10245" width="25.140625" customWidth="1"/>
    <col min="10497" max="10497" width="11.7109375" customWidth="1"/>
    <col min="10498" max="10498" width="48" customWidth="1"/>
    <col min="10499" max="10499" width="19.140625" customWidth="1"/>
    <col min="10500" max="10500" width="16.5703125" customWidth="1"/>
    <col min="10501" max="10501" width="25.140625" customWidth="1"/>
    <col min="10753" max="10753" width="11.7109375" customWidth="1"/>
    <col min="10754" max="10754" width="48" customWidth="1"/>
    <col min="10755" max="10755" width="19.140625" customWidth="1"/>
    <col min="10756" max="10756" width="16.5703125" customWidth="1"/>
    <col min="10757" max="10757" width="25.140625" customWidth="1"/>
    <col min="11009" max="11009" width="11.7109375" customWidth="1"/>
    <col min="11010" max="11010" width="48" customWidth="1"/>
    <col min="11011" max="11011" width="19.140625" customWidth="1"/>
    <col min="11012" max="11012" width="16.5703125" customWidth="1"/>
    <col min="11013" max="11013" width="25.140625" customWidth="1"/>
    <col min="11265" max="11265" width="11.7109375" customWidth="1"/>
    <col min="11266" max="11266" width="48" customWidth="1"/>
    <col min="11267" max="11267" width="19.140625" customWidth="1"/>
    <col min="11268" max="11268" width="16.5703125" customWidth="1"/>
    <col min="11269" max="11269" width="25.140625" customWidth="1"/>
    <col min="11521" max="11521" width="11.7109375" customWidth="1"/>
    <col min="11522" max="11522" width="48" customWidth="1"/>
    <col min="11523" max="11523" width="19.140625" customWidth="1"/>
    <col min="11524" max="11524" width="16.5703125" customWidth="1"/>
    <col min="11525" max="11525" width="25.140625" customWidth="1"/>
    <col min="11777" max="11777" width="11.7109375" customWidth="1"/>
    <col min="11778" max="11778" width="48" customWidth="1"/>
    <col min="11779" max="11779" width="19.140625" customWidth="1"/>
    <col min="11780" max="11780" width="16.5703125" customWidth="1"/>
    <col min="11781" max="11781" width="25.140625" customWidth="1"/>
    <col min="12033" max="12033" width="11.7109375" customWidth="1"/>
    <col min="12034" max="12034" width="48" customWidth="1"/>
    <col min="12035" max="12035" width="19.140625" customWidth="1"/>
    <col min="12036" max="12036" width="16.5703125" customWidth="1"/>
    <col min="12037" max="12037" width="25.140625" customWidth="1"/>
    <col min="12289" max="12289" width="11.7109375" customWidth="1"/>
    <col min="12290" max="12290" width="48" customWidth="1"/>
    <col min="12291" max="12291" width="19.140625" customWidth="1"/>
    <col min="12292" max="12292" width="16.5703125" customWidth="1"/>
    <col min="12293" max="12293" width="25.140625" customWidth="1"/>
    <col min="12545" max="12545" width="11.7109375" customWidth="1"/>
    <col min="12546" max="12546" width="48" customWidth="1"/>
    <col min="12547" max="12547" width="19.140625" customWidth="1"/>
    <col min="12548" max="12548" width="16.5703125" customWidth="1"/>
    <col min="12549" max="12549" width="25.140625" customWidth="1"/>
    <col min="12801" max="12801" width="11.7109375" customWidth="1"/>
    <col min="12802" max="12802" width="48" customWidth="1"/>
    <col min="12803" max="12803" width="19.140625" customWidth="1"/>
    <col min="12804" max="12804" width="16.5703125" customWidth="1"/>
    <col min="12805" max="12805" width="25.140625" customWidth="1"/>
    <col min="13057" max="13057" width="11.7109375" customWidth="1"/>
    <col min="13058" max="13058" width="48" customWidth="1"/>
    <col min="13059" max="13059" width="19.140625" customWidth="1"/>
    <col min="13060" max="13060" width="16.5703125" customWidth="1"/>
    <col min="13061" max="13061" width="25.140625" customWidth="1"/>
    <col min="13313" max="13313" width="11.7109375" customWidth="1"/>
    <col min="13314" max="13314" width="48" customWidth="1"/>
    <col min="13315" max="13315" width="19.140625" customWidth="1"/>
    <col min="13316" max="13316" width="16.5703125" customWidth="1"/>
    <col min="13317" max="13317" width="25.140625" customWidth="1"/>
    <col min="13569" max="13569" width="11.7109375" customWidth="1"/>
    <col min="13570" max="13570" width="48" customWidth="1"/>
    <col min="13571" max="13571" width="19.140625" customWidth="1"/>
    <col min="13572" max="13572" width="16.5703125" customWidth="1"/>
    <col min="13573" max="13573" width="25.140625" customWidth="1"/>
    <col min="13825" max="13825" width="11.7109375" customWidth="1"/>
    <col min="13826" max="13826" width="48" customWidth="1"/>
    <col min="13827" max="13827" width="19.140625" customWidth="1"/>
    <col min="13828" max="13828" width="16.5703125" customWidth="1"/>
    <col min="13829" max="13829" width="25.140625" customWidth="1"/>
    <col min="14081" max="14081" width="11.7109375" customWidth="1"/>
    <col min="14082" max="14082" width="48" customWidth="1"/>
    <col min="14083" max="14083" width="19.140625" customWidth="1"/>
    <col min="14084" max="14084" width="16.5703125" customWidth="1"/>
    <col min="14085" max="14085" width="25.140625" customWidth="1"/>
    <col min="14337" max="14337" width="11.7109375" customWidth="1"/>
    <col min="14338" max="14338" width="48" customWidth="1"/>
    <col min="14339" max="14339" width="19.140625" customWidth="1"/>
    <col min="14340" max="14340" width="16.5703125" customWidth="1"/>
    <col min="14341" max="14341" width="25.140625" customWidth="1"/>
    <col min="14593" max="14593" width="11.7109375" customWidth="1"/>
    <col min="14594" max="14594" width="48" customWidth="1"/>
    <col min="14595" max="14595" width="19.140625" customWidth="1"/>
    <col min="14596" max="14596" width="16.5703125" customWidth="1"/>
    <col min="14597" max="14597" width="25.140625" customWidth="1"/>
    <col min="14849" max="14849" width="11.7109375" customWidth="1"/>
    <col min="14850" max="14850" width="48" customWidth="1"/>
    <col min="14851" max="14851" width="19.140625" customWidth="1"/>
    <col min="14852" max="14852" width="16.5703125" customWidth="1"/>
    <col min="14853" max="14853" width="25.140625" customWidth="1"/>
    <col min="15105" max="15105" width="11.7109375" customWidth="1"/>
    <col min="15106" max="15106" width="48" customWidth="1"/>
    <col min="15107" max="15107" width="19.140625" customWidth="1"/>
    <col min="15108" max="15108" width="16.5703125" customWidth="1"/>
    <col min="15109" max="15109" width="25.140625" customWidth="1"/>
    <col min="15361" max="15361" width="11.7109375" customWidth="1"/>
    <col min="15362" max="15362" width="48" customWidth="1"/>
    <col min="15363" max="15363" width="19.140625" customWidth="1"/>
    <col min="15364" max="15364" width="16.5703125" customWidth="1"/>
    <col min="15365" max="15365" width="25.140625" customWidth="1"/>
    <col min="15617" max="15617" width="11.7109375" customWidth="1"/>
    <col min="15618" max="15618" width="48" customWidth="1"/>
    <col min="15619" max="15619" width="19.140625" customWidth="1"/>
    <col min="15620" max="15620" width="16.5703125" customWidth="1"/>
    <col min="15621" max="15621" width="25.140625" customWidth="1"/>
    <col min="15873" max="15873" width="11.7109375" customWidth="1"/>
    <col min="15874" max="15874" width="48" customWidth="1"/>
    <col min="15875" max="15875" width="19.140625" customWidth="1"/>
    <col min="15876" max="15876" width="16.5703125" customWidth="1"/>
    <col min="15877" max="15877" width="25.140625" customWidth="1"/>
    <col min="16129" max="16129" width="11.7109375" customWidth="1"/>
    <col min="16130" max="16130" width="48" customWidth="1"/>
    <col min="16131" max="16131" width="19.140625" customWidth="1"/>
    <col min="16132" max="16132" width="16.5703125" customWidth="1"/>
    <col min="16133" max="16133" width="25.140625" customWidth="1"/>
  </cols>
  <sheetData>
    <row r="1" spans="1:6" ht="19.5">
      <c r="E1" s="1" t="s">
        <v>0</v>
      </c>
    </row>
    <row r="2" spans="1:6" s="4" customFormat="1" ht="22.5" customHeight="1">
      <c r="A2" s="2"/>
      <c r="B2" s="3"/>
      <c r="C2" s="117" t="str">
        <f>[3]кошторис!B4</f>
        <v>Затверджений у сумі 15 850 400,00 грн. (П'ятнадцять мільйонів вісімсот п'ятдесят тисяч чотириста гривень нуль копійок)</v>
      </c>
      <c r="D2" s="117"/>
      <c r="E2" s="117"/>
    </row>
    <row r="3" spans="1:6" s="4" customFormat="1" ht="24.75" customHeight="1">
      <c r="A3" s="2"/>
      <c r="B3" s="3"/>
      <c r="C3" s="117"/>
      <c r="D3" s="117"/>
      <c r="E3" s="117"/>
    </row>
    <row r="4" spans="1:6" s="9" customFormat="1" ht="12" customHeight="1">
      <c r="A4" s="10"/>
      <c r="B4" s="11"/>
      <c r="C4" s="120" t="s">
        <v>1</v>
      </c>
      <c r="D4" s="120"/>
      <c r="E4" s="120"/>
    </row>
    <row r="5" spans="1:6" s="9" customFormat="1" ht="20.25" customHeight="1">
      <c r="A5" s="7"/>
      <c r="B5" s="7"/>
      <c r="C5" s="119" t="str">
        <f>[3]Заполнить!B14</f>
        <v>Заступник Міністра</v>
      </c>
      <c r="D5" s="119"/>
      <c r="E5" s="119"/>
      <c r="F5" s="8"/>
    </row>
    <row r="6" spans="1:6" s="9" customFormat="1" ht="12" customHeight="1">
      <c r="A6" s="10"/>
      <c r="B6" s="11"/>
      <c r="C6" s="120" t="s">
        <v>5</v>
      </c>
      <c r="D6" s="120"/>
      <c r="E6" s="120"/>
    </row>
    <row r="7" spans="1:6" s="9" customFormat="1" ht="18" customHeight="1">
      <c r="A7" s="10"/>
      <c r="B7" s="11"/>
      <c r="C7" s="121" t="str">
        <f>[3]Заполнить!B15</f>
        <v>Світлана ДАНИЛЕНКО</v>
      </c>
      <c r="D7" s="121"/>
      <c r="E7" s="121"/>
    </row>
    <row r="8" spans="1:6" s="9" customFormat="1" ht="16.5" customHeight="1">
      <c r="A8" s="12"/>
      <c r="B8" s="12"/>
      <c r="C8" s="122" t="s">
        <v>151</v>
      </c>
      <c r="D8" s="122"/>
      <c r="E8" s="122"/>
    </row>
    <row r="9" spans="1:6" s="9" customFormat="1" ht="14.25" customHeight="1">
      <c r="A9" s="10"/>
      <c r="B9" s="13"/>
      <c r="C9" s="123" t="s">
        <v>160</v>
      </c>
      <c r="D9" s="124"/>
      <c r="E9" s="124"/>
    </row>
    <row r="10" spans="1:6" s="9" customFormat="1" ht="14.25" customHeight="1">
      <c r="A10" s="10"/>
      <c r="B10" s="11"/>
      <c r="C10" s="125" t="s">
        <v>152</v>
      </c>
      <c r="D10" s="125"/>
      <c r="E10" s="125"/>
    </row>
    <row r="11" spans="1:6" s="9" customFormat="1">
      <c r="A11" s="126" t="s">
        <v>4</v>
      </c>
      <c r="B11" s="126"/>
      <c r="C11" s="14"/>
      <c r="D11" s="15"/>
      <c r="E11" s="16"/>
    </row>
    <row r="12" spans="1:6" s="9" customFormat="1" ht="9.75" customHeight="1">
      <c r="A12" s="127"/>
      <c r="B12" s="127"/>
      <c r="C12" s="14"/>
      <c r="D12" s="15"/>
      <c r="E12" s="16"/>
    </row>
    <row r="13" spans="1:6" s="9" customFormat="1" ht="12" customHeight="1">
      <c r="A13" s="16"/>
      <c r="B13" s="16" t="s">
        <v>5</v>
      </c>
      <c r="C13" s="14"/>
      <c r="D13" s="15"/>
      <c r="E13" s="16"/>
    </row>
    <row r="14" spans="1:6" s="9" customFormat="1" ht="12" customHeight="1">
      <c r="A14" s="127"/>
      <c r="B14" s="127"/>
      <c r="C14" s="14"/>
      <c r="D14" s="15"/>
      <c r="E14" s="16"/>
    </row>
    <row r="15" spans="1:6" s="9" customFormat="1">
      <c r="A15" s="16"/>
      <c r="B15" s="17" t="s">
        <v>153</v>
      </c>
      <c r="C15" s="14"/>
      <c r="D15" s="15"/>
      <c r="E15" s="16"/>
    </row>
    <row r="16" spans="1:6" s="9" customFormat="1">
      <c r="A16" s="14" t="s">
        <v>7</v>
      </c>
      <c r="B16" s="18"/>
      <c r="C16" s="14"/>
      <c r="D16" s="15"/>
      <c r="E16" s="16"/>
    </row>
    <row r="17" spans="1:9" s="9" customFormat="1" ht="16.5" customHeight="1">
      <c r="A17" s="74"/>
      <c r="B17" s="13"/>
      <c r="C17" s="74"/>
      <c r="D17" s="75"/>
      <c r="E17" s="10"/>
      <c r="H17" s="24"/>
    </row>
    <row r="18" spans="1:9" s="9" customFormat="1" ht="18.75">
      <c r="A18" s="116" t="s">
        <v>8</v>
      </c>
      <c r="B18" s="116"/>
      <c r="C18" s="116"/>
      <c r="D18" s="116"/>
      <c r="E18" s="116"/>
    </row>
    <row r="19" spans="1:9" s="9" customFormat="1" ht="18.75">
      <c r="A19" s="129" t="s">
        <v>9</v>
      </c>
      <c r="B19" s="129"/>
      <c r="C19" s="129"/>
      <c r="D19" s="129"/>
      <c r="E19" s="129"/>
    </row>
    <row r="20" spans="1:9" s="9" customFormat="1" ht="18.75">
      <c r="A20" s="19"/>
      <c r="B20" s="19"/>
      <c r="C20" s="19"/>
      <c r="D20" s="19"/>
      <c r="E20" s="19"/>
    </row>
    <row r="21" spans="1:9" s="76" customFormat="1" ht="15.75">
      <c r="A21" s="76" t="str">
        <f>[4]кошторис!A21</f>
        <v>Вид бюджету  ДЕРЖАВНИЙ</v>
      </c>
    </row>
    <row r="22" spans="1:9" s="77" customFormat="1" ht="18.75">
      <c r="A22" s="148" t="str">
        <f>[4]кошторис!A17</f>
        <v>02125438  Дрогобицький державний педагогічний університет імені Івана Франка</v>
      </c>
      <c r="B22" s="148"/>
      <c r="C22" s="148"/>
      <c r="D22" s="148"/>
      <c r="E22" s="148"/>
    </row>
    <row r="23" spans="1:9" s="77" customFormat="1" ht="18.75" customHeight="1">
      <c r="A23" s="149" t="str">
        <f>[4]кошторис!A19</f>
        <v>м. Дрогобич, Львівська область</v>
      </c>
      <c r="B23" s="149"/>
      <c r="C23" s="149"/>
      <c r="D23" s="149"/>
      <c r="E23" s="149"/>
    </row>
    <row r="24" spans="1:9" s="77" customFormat="1" ht="17.25" customHeight="1">
      <c r="A24" s="150" t="str">
        <f>[4]кошторис!A22</f>
        <v>код та назва відомчої класифікації видатків та кредитування бюджету   220  Міністерство освіти і науки України</v>
      </c>
      <c r="B24" s="150"/>
      <c r="C24" s="150"/>
      <c r="D24" s="150"/>
      <c r="E24" s="150"/>
      <c r="H24" s="78"/>
    </row>
    <row r="25" spans="1:9" s="77" customFormat="1" ht="33" customHeight="1">
      <c r="A25" s="147" t="str">
        <f>[4]кошторис!A23</f>
        <v>код та назва програмної класифікації видатків та кредитування державного бюджету  2201190  Виплата академічних стипендій студентам (курсантам). аспірантам. докторантам закладів фахової передвищої та вищої освіти</v>
      </c>
      <c r="B25" s="147"/>
      <c r="C25" s="147"/>
      <c r="D25" s="147"/>
      <c r="E25" s="147"/>
      <c r="I25" s="79"/>
    </row>
    <row r="26" spans="1:9" s="77" customFormat="1" ht="33" customHeight="1">
      <c r="A26" s="147" t="str">
        <f>[4]кошторис!A24</f>
        <v>(код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v>
      </c>
      <c r="B26" s="147"/>
      <c r="C26" s="147"/>
      <c r="D26" s="147"/>
      <c r="E26" s="147"/>
    </row>
    <row r="27" spans="1:9" s="77" customFormat="1" ht="16.5" customHeight="1" thickBot="1">
      <c r="A27" s="153" t="s">
        <v>154</v>
      </c>
      <c r="B27" s="153"/>
      <c r="C27" s="153"/>
      <c r="D27" s="153"/>
      <c r="E27" s="153"/>
    </row>
    <row r="28" spans="1:9" s="9" customFormat="1" ht="3" hidden="1" customHeight="1">
      <c r="A28" s="154"/>
      <c r="B28" s="154"/>
      <c r="C28" s="154"/>
      <c r="D28" s="154"/>
      <c r="E28" s="154"/>
      <c r="H28" s="24"/>
    </row>
    <row r="29" spans="1:9" s="9" customFormat="1" ht="4.5" hidden="1" customHeight="1">
      <c r="A29" s="137"/>
      <c r="B29" s="137"/>
      <c r="C29" s="137"/>
      <c r="D29" s="137"/>
      <c r="E29" s="137"/>
      <c r="F29" s="24"/>
    </row>
    <row r="30" spans="1:9" s="9" customFormat="1" ht="12" hidden="1" customHeight="1">
      <c r="A30" s="25"/>
      <c r="B30" s="25"/>
      <c r="C30" s="25"/>
      <c r="D30" s="137"/>
      <c r="E30" s="137"/>
    </row>
    <row r="31" spans="1:9" s="9" customFormat="1" ht="12.75" hidden="1" customHeight="1">
      <c r="A31" s="138" t="s">
        <v>12</v>
      </c>
      <c r="B31" s="138"/>
      <c r="C31" s="138"/>
      <c r="D31" s="138"/>
      <c r="E31" s="138"/>
      <c r="F31" s="24"/>
    </row>
    <row r="32" spans="1:9" s="9" customFormat="1" ht="19.5" customHeight="1" thickBot="1">
      <c r="A32" s="155" t="s">
        <v>14</v>
      </c>
      <c r="B32" s="157" t="s">
        <v>15</v>
      </c>
      <c r="C32" s="159" t="s">
        <v>155</v>
      </c>
      <c r="D32" s="160"/>
      <c r="E32" s="161"/>
      <c r="F32" s="24"/>
    </row>
    <row r="33" spans="1:11" s="9" customFormat="1" ht="18.75" customHeight="1" thickBot="1">
      <c r="A33" s="156"/>
      <c r="B33" s="158"/>
      <c r="C33" s="80" t="s">
        <v>17</v>
      </c>
      <c r="D33" s="81" t="s">
        <v>18</v>
      </c>
      <c r="E33" s="82" t="s">
        <v>19</v>
      </c>
      <c r="H33" s="27"/>
    </row>
    <row r="34" spans="1:11" s="9" customFormat="1" ht="15.75" customHeight="1" thickBot="1">
      <c r="A34" s="83">
        <v>1</v>
      </c>
      <c r="B34" s="84">
        <v>2</v>
      </c>
      <c r="C34" s="85">
        <v>3</v>
      </c>
      <c r="D34" s="85">
        <v>4</v>
      </c>
      <c r="E34" s="85">
        <v>5</v>
      </c>
      <c r="G34" s="24"/>
      <c r="H34" s="24"/>
      <c r="K34" s="24"/>
    </row>
    <row r="35" spans="1:11" s="9" customFormat="1" ht="16.5" customHeight="1">
      <c r="A35" s="86">
        <v>1</v>
      </c>
      <c r="B35" s="87" t="s">
        <v>20</v>
      </c>
      <c r="C35" s="88">
        <f>C36</f>
        <v>15850400</v>
      </c>
      <c r="D35" s="89">
        <v>0</v>
      </c>
      <c r="E35" s="88">
        <f>C35+D35</f>
        <v>15850400</v>
      </c>
      <c r="J35" s="24"/>
      <c r="K35" s="24"/>
    </row>
    <row r="36" spans="1:11" s="9" customFormat="1" ht="21.75" customHeight="1">
      <c r="A36" s="90" t="s">
        <v>21</v>
      </c>
      <c r="B36" s="91" t="s">
        <v>22</v>
      </c>
      <c r="C36" s="88">
        <f>C67</f>
        <v>15850400</v>
      </c>
      <c r="D36" s="89">
        <v>0</v>
      </c>
      <c r="E36" s="88">
        <f t="shared" ref="E36:E98" si="0">C36+D36</f>
        <v>15850400</v>
      </c>
      <c r="F36" s="35"/>
      <c r="G36" s="24"/>
    </row>
    <row r="37" spans="1:11" s="9" customFormat="1" ht="15" customHeight="1">
      <c r="A37" s="90" t="s">
        <v>23</v>
      </c>
      <c r="B37" s="92" t="s">
        <v>24</v>
      </c>
      <c r="C37" s="89">
        <v>0</v>
      </c>
      <c r="D37" s="89">
        <v>0</v>
      </c>
      <c r="E37" s="89">
        <f t="shared" si="0"/>
        <v>0</v>
      </c>
      <c r="G37" s="24"/>
    </row>
    <row r="38" spans="1:11" s="9" customFormat="1" ht="15" customHeight="1">
      <c r="A38" s="93" t="s">
        <v>25</v>
      </c>
      <c r="B38" s="94" t="s">
        <v>26</v>
      </c>
      <c r="C38" s="89">
        <v>0</v>
      </c>
      <c r="D38" s="89">
        <v>0</v>
      </c>
      <c r="E38" s="89">
        <f t="shared" si="0"/>
        <v>0</v>
      </c>
      <c r="G38" s="24"/>
    </row>
    <row r="39" spans="1:11" s="9" customFormat="1" ht="15" customHeight="1">
      <c r="A39" s="93" t="s">
        <v>27</v>
      </c>
      <c r="B39" s="94" t="s">
        <v>28</v>
      </c>
      <c r="C39" s="89">
        <v>0</v>
      </c>
      <c r="D39" s="89">
        <v>0</v>
      </c>
      <c r="E39" s="89">
        <f t="shared" si="0"/>
        <v>0</v>
      </c>
      <c r="G39" s="24"/>
    </row>
    <row r="40" spans="1:11" s="9" customFormat="1" ht="15" customHeight="1">
      <c r="A40" s="93" t="s">
        <v>29</v>
      </c>
      <c r="B40" s="94" t="s">
        <v>30</v>
      </c>
      <c r="C40" s="89">
        <v>0</v>
      </c>
      <c r="D40" s="89">
        <v>0</v>
      </c>
      <c r="E40" s="89">
        <f>C40+D40</f>
        <v>0</v>
      </c>
      <c r="G40" s="24"/>
    </row>
    <row r="41" spans="1:11" s="9" customFormat="1" ht="15" customHeight="1">
      <c r="A41" s="93" t="s">
        <v>31</v>
      </c>
      <c r="B41" s="94" t="s">
        <v>32</v>
      </c>
      <c r="C41" s="89">
        <v>0</v>
      </c>
      <c r="D41" s="89">
        <v>0</v>
      </c>
      <c r="E41" s="89">
        <f t="shared" si="0"/>
        <v>0</v>
      </c>
      <c r="G41" s="24"/>
    </row>
    <row r="42" spans="1:11" s="9" customFormat="1" ht="19.5" customHeight="1">
      <c r="A42" s="93" t="s">
        <v>33</v>
      </c>
      <c r="B42" s="95" t="s">
        <v>34</v>
      </c>
      <c r="C42" s="89">
        <v>0</v>
      </c>
      <c r="D42" s="89">
        <v>0</v>
      </c>
      <c r="E42" s="89">
        <f t="shared" si="0"/>
        <v>0</v>
      </c>
      <c r="G42" s="24"/>
    </row>
    <row r="43" spans="1:11" s="9" customFormat="1" ht="15.75" customHeight="1">
      <c r="A43" s="96" t="s">
        <v>35</v>
      </c>
      <c r="B43" s="97" t="s">
        <v>36</v>
      </c>
      <c r="C43" s="89">
        <v>0</v>
      </c>
      <c r="D43" s="89">
        <v>0</v>
      </c>
      <c r="E43" s="89">
        <f t="shared" si="0"/>
        <v>0</v>
      </c>
    </row>
    <row r="44" spans="1:11" s="9" customFormat="1" ht="16.5" customHeight="1">
      <c r="A44" s="96" t="s">
        <v>37</v>
      </c>
      <c r="B44" s="98" t="s">
        <v>38</v>
      </c>
      <c r="C44" s="89">
        <v>0</v>
      </c>
      <c r="D44" s="89">
        <v>0</v>
      </c>
      <c r="E44" s="89">
        <f t="shared" si="0"/>
        <v>0</v>
      </c>
    </row>
    <row r="45" spans="1:11" s="9" customFormat="1" ht="17.25" customHeight="1">
      <c r="A45" s="96" t="s">
        <v>39</v>
      </c>
      <c r="B45" s="98" t="s">
        <v>40</v>
      </c>
      <c r="C45" s="89">
        <v>0</v>
      </c>
      <c r="D45" s="89">
        <v>0</v>
      </c>
      <c r="E45" s="89">
        <f t="shared" si="0"/>
        <v>0</v>
      </c>
    </row>
    <row r="46" spans="1:11" s="9" customFormat="1" ht="14.25" customHeight="1">
      <c r="A46" s="96" t="s">
        <v>41</v>
      </c>
      <c r="B46" s="99" t="s">
        <v>42</v>
      </c>
      <c r="C46" s="89">
        <v>0</v>
      </c>
      <c r="D46" s="89">
        <v>0</v>
      </c>
      <c r="E46" s="89">
        <f t="shared" si="0"/>
        <v>0</v>
      </c>
    </row>
    <row r="47" spans="1:11" s="9" customFormat="1" ht="16.5" customHeight="1">
      <c r="A47" s="96" t="s">
        <v>43</v>
      </c>
      <c r="B47" s="98" t="s">
        <v>44</v>
      </c>
      <c r="C47" s="89">
        <v>0</v>
      </c>
      <c r="D47" s="89">
        <v>0</v>
      </c>
      <c r="E47" s="89">
        <f t="shared" si="0"/>
        <v>0</v>
      </c>
    </row>
    <row r="48" spans="1:11" s="9" customFormat="1" ht="16.5" customHeight="1">
      <c r="A48" s="96" t="s">
        <v>45</v>
      </c>
      <c r="B48" s="98" t="s">
        <v>46</v>
      </c>
      <c r="C48" s="89">
        <v>0</v>
      </c>
      <c r="D48" s="89">
        <v>0</v>
      </c>
      <c r="E48" s="89">
        <f t="shared" si="0"/>
        <v>0</v>
      </c>
    </row>
    <row r="49" spans="1:5" s="9" customFormat="1" ht="15.75" customHeight="1">
      <c r="A49" s="96" t="s">
        <v>47</v>
      </c>
      <c r="B49" s="98" t="s">
        <v>48</v>
      </c>
      <c r="C49" s="89">
        <v>0</v>
      </c>
      <c r="D49" s="89">
        <v>0</v>
      </c>
      <c r="E49" s="89">
        <f t="shared" si="0"/>
        <v>0</v>
      </c>
    </row>
    <row r="50" spans="1:5" s="9" customFormat="1" ht="18" customHeight="1">
      <c r="A50" s="96" t="s">
        <v>49</v>
      </c>
      <c r="B50" s="100" t="s">
        <v>50</v>
      </c>
      <c r="C50" s="89">
        <v>0</v>
      </c>
      <c r="D50" s="89">
        <v>0</v>
      </c>
      <c r="E50" s="89">
        <f t="shared" si="0"/>
        <v>0</v>
      </c>
    </row>
    <row r="51" spans="1:5" s="9" customFormat="1" ht="16.5" customHeight="1">
      <c r="A51" s="96" t="s">
        <v>51</v>
      </c>
      <c r="B51" s="98" t="s">
        <v>52</v>
      </c>
      <c r="C51" s="89">
        <v>0</v>
      </c>
      <c r="D51" s="89">
        <v>0</v>
      </c>
      <c r="E51" s="89">
        <f t="shared" si="0"/>
        <v>0</v>
      </c>
    </row>
    <row r="52" spans="1:5" s="9" customFormat="1" ht="16.5" customHeight="1">
      <c r="A52" s="96" t="s">
        <v>53</v>
      </c>
      <c r="B52" s="98" t="s">
        <v>54</v>
      </c>
      <c r="C52" s="89">
        <v>0</v>
      </c>
      <c r="D52" s="89">
        <v>0</v>
      </c>
      <c r="E52" s="89">
        <f t="shared" si="0"/>
        <v>0</v>
      </c>
    </row>
    <row r="53" spans="1:5" s="9" customFormat="1" ht="16.5" customHeight="1">
      <c r="A53" s="96" t="s">
        <v>55</v>
      </c>
      <c r="B53" s="98" t="s">
        <v>56</v>
      </c>
      <c r="C53" s="89">
        <v>0</v>
      </c>
      <c r="D53" s="89">
        <v>0</v>
      </c>
      <c r="E53" s="89">
        <f t="shared" si="0"/>
        <v>0</v>
      </c>
    </row>
    <row r="54" spans="1:5" s="9" customFormat="1" ht="18.75" customHeight="1">
      <c r="A54" s="96" t="s">
        <v>57</v>
      </c>
      <c r="B54" s="98" t="s">
        <v>58</v>
      </c>
      <c r="C54" s="89">
        <v>0</v>
      </c>
      <c r="D54" s="89">
        <v>0</v>
      </c>
      <c r="E54" s="89">
        <f t="shared" si="0"/>
        <v>0</v>
      </c>
    </row>
    <row r="55" spans="1:5" s="9" customFormat="1" ht="31.5" customHeight="1">
      <c r="A55" s="96" t="s">
        <v>59</v>
      </c>
      <c r="B55" s="98" t="s">
        <v>60</v>
      </c>
      <c r="C55" s="89">
        <v>0</v>
      </c>
      <c r="D55" s="89">
        <v>0</v>
      </c>
      <c r="E55" s="89">
        <f t="shared" si="0"/>
        <v>0</v>
      </c>
    </row>
    <row r="56" spans="1:5" s="9" customFormat="1" ht="19.5" customHeight="1">
      <c r="A56" s="96" t="s">
        <v>61</v>
      </c>
      <c r="B56" s="98" t="s">
        <v>62</v>
      </c>
      <c r="C56" s="89">
        <v>0</v>
      </c>
      <c r="D56" s="89">
        <v>0</v>
      </c>
      <c r="E56" s="89">
        <f t="shared" si="0"/>
        <v>0</v>
      </c>
    </row>
    <row r="57" spans="1:5" s="9" customFormat="1" ht="26.25" customHeight="1">
      <c r="A57" s="96" t="s">
        <v>63</v>
      </c>
      <c r="B57" s="98" t="s">
        <v>64</v>
      </c>
      <c r="C57" s="89">
        <v>0</v>
      </c>
      <c r="D57" s="89">
        <v>0</v>
      </c>
      <c r="E57" s="89">
        <f t="shared" si="0"/>
        <v>0</v>
      </c>
    </row>
    <row r="58" spans="1:5" s="9" customFormat="1" ht="29.25" customHeight="1">
      <c r="A58" s="96" t="s">
        <v>65</v>
      </c>
      <c r="B58" s="98" t="s">
        <v>66</v>
      </c>
      <c r="C58" s="89">
        <v>0</v>
      </c>
      <c r="D58" s="89">
        <v>0</v>
      </c>
      <c r="E58" s="89">
        <f t="shared" si="0"/>
        <v>0</v>
      </c>
    </row>
    <row r="59" spans="1:5" s="9" customFormat="1" ht="30" customHeight="1">
      <c r="A59" s="96" t="s">
        <v>67</v>
      </c>
      <c r="B59" s="98" t="s">
        <v>68</v>
      </c>
      <c r="C59" s="89">
        <v>0</v>
      </c>
      <c r="D59" s="89">
        <v>0</v>
      </c>
      <c r="E59" s="89">
        <f t="shared" si="0"/>
        <v>0</v>
      </c>
    </row>
    <row r="60" spans="1:5" s="9" customFormat="1" ht="19.5" customHeight="1">
      <c r="A60" s="96" t="s">
        <v>69</v>
      </c>
      <c r="B60" s="97" t="s">
        <v>70</v>
      </c>
      <c r="C60" s="89">
        <v>0</v>
      </c>
      <c r="D60" s="89">
        <v>0</v>
      </c>
      <c r="E60" s="89">
        <f t="shared" si="0"/>
        <v>0</v>
      </c>
    </row>
    <row r="61" spans="1:5" s="9" customFormat="1" ht="18.75">
      <c r="A61" s="96" t="s">
        <v>71</v>
      </c>
      <c r="B61" s="98" t="s">
        <v>72</v>
      </c>
      <c r="C61" s="89">
        <v>0</v>
      </c>
      <c r="D61" s="89">
        <v>0</v>
      </c>
      <c r="E61" s="89">
        <f t="shared" si="0"/>
        <v>0</v>
      </c>
    </row>
    <row r="62" spans="1:5" s="9" customFormat="1" ht="18.75">
      <c r="A62" s="96" t="s">
        <v>73</v>
      </c>
      <c r="B62" s="98" t="s">
        <v>74</v>
      </c>
      <c r="C62" s="89">
        <v>0</v>
      </c>
      <c r="D62" s="89">
        <v>0</v>
      </c>
      <c r="E62" s="89">
        <f t="shared" si="0"/>
        <v>0</v>
      </c>
    </row>
    <row r="63" spans="1:5" s="9" customFormat="1" ht="18.75">
      <c r="A63" s="96" t="s">
        <v>75</v>
      </c>
      <c r="B63" s="97" t="s">
        <v>76</v>
      </c>
      <c r="C63" s="89">
        <v>0</v>
      </c>
      <c r="D63" s="89">
        <v>0</v>
      </c>
      <c r="E63" s="89">
        <f t="shared" si="0"/>
        <v>0</v>
      </c>
    </row>
    <row r="64" spans="1:5" s="9" customFormat="1" ht="27" customHeight="1">
      <c r="A64" s="96" t="s">
        <v>77</v>
      </c>
      <c r="B64" s="98" t="s">
        <v>78</v>
      </c>
      <c r="C64" s="89">
        <v>0</v>
      </c>
      <c r="D64" s="89">
        <v>0</v>
      </c>
      <c r="E64" s="89">
        <f t="shared" si="0"/>
        <v>0</v>
      </c>
    </row>
    <row r="65" spans="1:5" s="9" customFormat="1" ht="31.5" customHeight="1">
      <c r="A65" s="96" t="s">
        <v>79</v>
      </c>
      <c r="B65" s="98" t="s">
        <v>80</v>
      </c>
      <c r="C65" s="89">
        <v>0</v>
      </c>
      <c r="D65" s="89">
        <v>0</v>
      </c>
      <c r="E65" s="89">
        <f t="shared" si="0"/>
        <v>0</v>
      </c>
    </row>
    <row r="66" spans="1:5" s="9" customFormat="1" ht="30">
      <c r="A66" s="96" t="s">
        <v>81</v>
      </c>
      <c r="B66" s="98" t="s">
        <v>82</v>
      </c>
      <c r="C66" s="89">
        <v>0</v>
      </c>
      <c r="D66" s="89">
        <v>0</v>
      </c>
      <c r="E66" s="89">
        <f t="shared" si="0"/>
        <v>0</v>
      </c>
    </row>
    <row r="67" spans="1:5" s="9" customFormat="1" ht="18.75">
      <c r="A67" s="96" t="s">
        <v>83</v>
      </c>
      <c r="B67" s="97" t="s">
        <v>84</v>
      </c>
      <c r="C67" s="88">
        <f>C69</f>
        <v>15850400</v>
      </c>
      <c r="D67" s="101">
        <v>0</v>
      </c>
      <c r="E67" s="88">
        <f t="shared" si="0"/>
        <v>15850400</v>
      </c>
    </row>
    <row r="68" spans="1:5" s="9" customFormat="1" ht="18.75">
      <c r="A68" s="96" t="s">
        <v>85</v>
      </c>
      <c r="B68" s="98" t="s">
        <v>86</v>
      </c>
      <c r="C68" s="101">
        <v>0</v>
      </c>
      <c r="D68" s="101">
        <v>0</v>
      </c>
      <c r="E68" s="101">
        <f t="shared" si="0"/>
        <v>0</v>
      </c>
    </row>
    <row r="69" spans="1:5" s="9" customFormat="1" ht="18.75">
      <c r="A69" s="96" t="s">
        <v>87</v>
      </c>
      <c r="B69" s="98" t="s">
        <v>88</v>
      </c>
      <c r="C69" s="88">
        <v>15850400</v>
      </c>
      <c r="D69" s="101">
        <v>0</v>
      </c>
      <c r="E69" s="88">
        <f t="shared" si="0"/>
        <v>15850400</v>
      </c>
    </row>
    <row r="70" spans="1:5" s="9" customFormat="1" ht="18.75">
      <c r="A70" s="96" t="s">
        <v>89</v>
      </c>
      <c r="B70" s="98" t="s">
        <v>90</v>
      </c>
      <c r="C70" s="101">
        <v>0</v>
      </c>
      <c r="D70" s="101">
        <v>0</v>
      </c>
      <c r="E70" s="101">
        <f t="shared" si="0"/>
        <v>0</v>
      </c>
    </row>
    <row r="71" spans="1:5" s="9" customFormat="1" ht="18.75">
      <c r="A71" s="96" t="s">
        <v>91</v>
      </c>
      <c r="B71" s="98" t="s">
        <v>92</v>
      </c>
      <c r="C71" s="101">
        <v>0</v>
      </c>
      <c r="D71" s="101">
        <v>0</v>
      </c>
      <c r="E71" s="101">
        <f t="shared" si="0"/>
        <v>0</v>
      </c>
    </row>
    <row r="72" spans="1:5" s="9" customFormat="1" ht="18.75">
      <c r="A72" s="93" t="s">
        <v>93</v>
      </c>
      <c r="B72" s="102" t="s">
        <v>94</v>
      </c>
      <c r="C72" s="101">
        <v>0</v>
      </c>
      <c r="D72" s="101">
        <v>0</v>
      </c>
      <c r="E72" s="101">
        <f t="shared" si="0"/>
        <v>0</v>
      </c>
    </row>
    <row r="73" spans="1:5" s="9" customFormat="1" ht="18.75">
      <c r="A73" s="96" t="s">
        <v>95</v>
      </c>
      <c r="B73" s="98" t="s">
        <v>96</v>
      </c>
      <c r="C73" s="101">
        <v>0</v>
      </c>
      <c r="D73" s="101">
        <v>0</v>
      </c>
      <c r="E73" s="101">
        <f t="shared" si="0"/>
        <v>0</v>
      </c>
    </row>
    <row r="74" spans="1:5" s="9" customFormat="1" ht="30.75">
      <c r="A74" s="103" t="s">
        <v>97</v>
      </c>
      <c r="B74" s="104" t="s">
        <v>98</v>
      </c>
      <c r="C74" s="101">
        <v>0</v>
      </c>
      <c r="D74" s="101">
        <v>0</v>
      </c>
      <c r="E74" s="101">
        <f t="shared" si="0"/>
        <v>0</v>
      </c>
    </row>
    <row r="75" spans="1:5" s="9" customFormat="1" ht="18.75">
      <c r="A75" s="96" t="s">
        <v>99</v>
      </c>
      <c r="B75" s="98" t="s">
        <v>100</v>
      </c>
      <c r="C75" s="101">
        <v>0</v>
      </c>
      <c r="D75" s="101">
        <v>0</v>
      </c>
      <c r="E75" s="101">
        <f t="shared" si="0"/>
        <v>0</v>
      </c>
    </row>
    <row r="76" spans="1:5" s="9" customFormat="1" ht="18.75">
      <c r="A76" s="96" t="s">
        <v>101</v>
      </c>
      <c r="B76" s="98" t="s">
        <v>102</v>
      </c>
      <c r="C76" s="101">
        <v>0</v>
      </c>
      <c r="D76" s="101">
        <v>0</v>
      </c>
      <c r="E76" s="101">
        <f t="shared" si="0"/>
        <v>0</v>
      </c>
    </row>
    <row r="77" spans="1:5" s="9" customFormat="1" ht="18" customHeight="1">
      <c r="A77" s="96" t="s">
        <v>103</v>
      </c>
      <c r="B77" s="98" t="s">
        <v>104</v>
      </c>
      <c r="C77" s="101">
        <v>0</v>
      </c>
      <c r="D77" s="101">
        <v>0</v>
      </c>
      <c r="E77" s="101">
        <f t="shared" si="0"/>
        <v>0</v>
      </c>
    </row>
    <row r="78" spans="1:5" s="9" customFormat="1" ht="14.25" customHeight="1">
      <c r="A78" s="96" t="s">
        <v>105</v>
      </c>
      <c r="B78" s="105" t="s">
        <v>106</v>
      </c>
      <c r="C78" s="101">
        <v>0</v>
      </c>
      <c r="D78" s="101">
        <v>0</v>
      </c>
      <c r="E78" s="101">
        <f t="shared" si="0"/>
        <v>0</v>
      </c>
    </row>
    <row r="79" spans="1:5" s="9" customFormat="1" ht="13.5" customHeight="1">
      <c r="A79" s="96" t="s">
        <v>107</v>
      </c>
      <c r="B79" s="98" t="s">
        <v>108</v>
      </c>
      <c r="C79" s="101">
        <v>0</v>
      </c>
      <c r="D79" s="101">
        <v>0</v>
      </c>
      <c r="E79" s="101">
        <f t="shared" si="0"/>
        <v>0</v>
      </c>
    </row>
    <row r="80" spans="1:5" s="9" customFormat="1" ht="16.5" customHeight="1">
      <c r="A80" s="96" t="s">
        <v>109</v>
      </c>
      <c r="B80" s="98" t="s">
        <v>110</v>
      </c>
      <c r="C80" s="101">
        <v>0</v>
      </c>
      <c r="D80" s="101">
        <v>0</v>
      </c>
      <c r="E80" s="101">
        <f t="shared" si="0"/>
        <v>0</v>
      </c>
    </row>
    <row r="81" spans="1:5" s="9" customFormat="1" ht="18.75">
      <c r="A81" s="96" t="s">
        <v>111</v>
      </c>
      <c r="B81" s="105" t="s">
        <v>112</v>
      </c>
      <c r="C81" s="101">
        <v>0</v>
      </c>
      <c r="D81" s="101">
        <v>0</v>
      </c>
      <c r="E81" s="101">
        <f t="shared" si="0"/>
        <v>0</v>
      </c>
    </row>
    <row r="82" spans="1:5" s="9" customFormat="1" ht="18.75">
      <c r="A82" s="96" t="s">
        <v>113</v>
      </c>
      <c r="B82" s="98" t="s">
        <v>114</v>
      </c>
      <c r="C82" s="101">
        <v>0</v>
      </c>
      <c r="D82" s="101">
        <v>0</v>
      </c>
      <c r="E82" s="101">
        <f t="shared" si="0"/>
        <v>0</v>
      </c>
    </row>
    <row r="83" spans="1:5" s="9" customFormat="1" ht="18.75">
      <c r="A83" s="96" t="s">
        <v>115</v>
      </c>
      <c r="B83" s="98" t="s">
        <v>116</v>
      </c>
      <c r="C83" s="101">
        <v>0</v>
      </c>
      <c r="D83" s="101">
        <v>0</v>
      </c>
      <c r="E83" s="101">
        <f t="shared" si="0"/>
        <v>0</v>
      </c>
    </row>
    <row r="84" spans="1:5" s="9" customFormat="1" ht="15.75" customHeight="1">
      <c r="A84" s="96" t="s">
        <v>117</v>
      </c>
      <c r="B84" s="98" t="s">
        <v>118</v>
      </c>
      <c r="C84" s="101">
        <v>0</v>
      </c>
      <c r="D84" s="101">
        <v>0</v>
      </c>
      <c r="E84" s="101">
        <f t="shared" si="0"/>
        <v>0</v>
      </c>
    </row>
    <row r="85" spans="1:5" s="9" customFormat="1" ht="16.5" customHeight="1">
      <c r="A85" s="96" t="s">
        <v>119</v>
      </c>
      <c r="B85" s="98" t="s">
        <v>120</v>
      </c>
      <c r="C85" s="101">
        <v>0</v>
      </c>
      <c r="D85" s="101">
        <v>0</v>
      </c>
      <c r="E85" s="101">
        <f t="shared" si="0"/>
        <v>0</v>
      </c>
    </row>
    <row r="86" spans="1:5" s="9" customFormat="1" ht="19.5" customHeight="1">
      <c r="A86" s="96" t="s">
        <v>121</v>
      </c>
      <c r="B86" s="106" t="s">
        <v>122</v>
      </c>
      <c r="C86" s="101">
        <v>0</v>
      </c>
      <c r="D86" s="101">
        <v>0</v>
      </c>
      <c r="E86" s="101">
        <f t="shared" si="0"/>
        <v>0</v>
      </c>
    </row>
    <row r="87" spans="1:5" s="9" customFormat="1" ht="18.75">
      <c r="A87" s="96" t="s">
        <v>123</v>
      </c>
      <c r="B87" s="97" t="s">
        <v>124</v>
      </c>
      <c r="C87" s="101">
        <v>0</v>
      </c>
      <c r="D87" s="101">
        <v>0</v>
      </c>
      <c r="E87" s="101">
        <f t="shared" si="0"/>
        <v>0</v>
      </c>
    </row>
    <row r="88" spans="1:5" s="9" customFormat="1" ht="30.75">
      <c r="A88" s="96" t="s">
        <v>125</v>
      </c>
      <c r="B88" s="98" t="s">
        <v>126</v>
      </c>
      <c r="C88" s="101">
        <v>0</v>
      </c>
      <c r="D88" s="101">
        <v>0</v>
      </c>
      <c r="E88" s="101">
        <f t="shared" si="0"/>
        <v>0</v>
      </c>
    </row>
    <row r="89" spans="1:5" s="9" customFormat="1" ht="30.75">
      <c r="A89" s="96" t="s">
        <v>127</v>
      </c>
      <c r="B89" s="98" t="s">
        <v>128</v>
      </c>
      <c r="C89" s="101">
        <v>0</v>
      </c>
      <c r="D89" s="101">
        <v>0</v>
      </c>
      <c r="E89" s="101">
        <f t="shared" si="0"/>
        <v>0</v>
      </c>
    </row>
    <row r="90" spans="1:5" s="9" customFormat="1" ht="30.75">
      <c r="A90" s="96" t="s">
        <v>129</v>
      </c>
      <c r="B90" s="98" t="s">
        <v>130</v>
      </c>
      <c r="C90" s="101">
        <v>0</v>
      </c>
      <c r="D90" s="101">
        <v>0</v>
      </c>
      <c r="E90" s="101">
        <f t="shared" si="0"/>
        <v>0</v>
      </c>
    </row>
    <row r="91" spans="1:5" s="9" customFormat="1" ht="18.75">
      <c r="A91" s="107" t="s">
        <v>131</v>
      </c>
      <c r="B91" s="108" t="s">
        <v>132</v>
      </c>
      <c r="C91" s="101">
        <v>0</v>
      </c>
      <c r="D91" s="101">
        <v>0</v>
      </c>
      <c r="E91" s="101">
        <f t="shared" si="0"/>
        <v>0</v>
      </c>
    </row>
    <row r="92" spans="1:5" s="9" customFormat="1" ht="18.75">
      <c r="A92" s="96" t="s">
        <v>133</v>
      </c>
      <c r="B92" s="97" t="s">
        <v>134</v>
      </c>
      <c r="C92" s="101">
        <v>0</v>
      </c>
      <c r="D92" s="101">
        <v>0</v>
      </c>
      <c r="E92" s="101">
        <f t="shared" si="0"/>
        <v>0</v>
      </c>
    </row>
    <row r="93" spans="1:5" s="9" customFormat="1" ht="30.75">
      <c r="A93" s="96" t="s">
        <v>135</v>
      </c>
      <c r="B93" s="98" t="s">
        <v>136</v>
      </c>
      <c r="C93" s="101">
        <v>0</v>
      </c>
      <c r="D93" s="101">
        <v>0</v>
      </c>
      <c r="E93" s="101">
        <f t="shared" si="0"/>
        <v>0</v>
      </c>
    </row>
    <row r="94" spans="1:5" s="9" customFormat="1" ht="30.75">
      <c r="A94" s="96" t="s">
        <v>137</v>
      </c>
      <c r="B94" s="98" t="s">
        <v>138</v>
      </c>
      <c r="C94" s="101">
        <v>0</v>
      </c>
      <c r="D94" s="101">
        <v>0</v>
      </c>
      <c r="E94" s="101">
        <f t="shared" si="0"/>
        <v>0</v>
      </c>
    </row>
    <row r="95" spans="1:5" s="9" customFormat="1" ht="16.5" customHeight="1">
      <c r="A95" s="96" t="s">
        <v>139</v>
      </c>
      <c r="B95" s="109" t="s">
        <v>140</v>
      </c>
      <c r="C95" s="101">
        <v>0</v>
      </c>
      <c r="D95" s="101">
        <v>0</v>
      </c>
      <c r="E95" s="101">
        <f t="shared" si="0"/>
        <v>0</v>
      </c>
    </row>
    <row r="96" spans="1:5" s="9" customFormat="1" ht="18.75" hidden="1">
      <c r="A96" s="96" t="s">
        <v>141</v>
      </c>
      <c r="B96" s="110"/>
      <c r="C96" s="101">
        <v>0</v>
      </c>
      <c r="D96" s="101">
        <v>0</v>
      </c>
      <c r="E96" s="101">
        <f t="shared" si="0"/>
        <v>0</v>
      </c>
    </row>
    <row r="97" spans="1:6" s="9" customFormat="1" ht="23.25" customHeight="1">
      <c r="A97" s="96" t="s">
        <v>142</v>
      </c>
      <c r="B97" s="111" t="s">
        <v>143</v>
      </c>
      <c r="C97" s="101">
        <v>0</v>
      </c>
      <c r="D97" s="101">
        <v>0</v>
      </c>
      <c r="E97" s="101">
        <f t="shared" si="0"/>
        <v>0</v>
      </c>
    </row>
    <row r="98" spans="1:6" s="9" customFormat="1" ht="23.25" customHeight="1">
      <c r="A98" s="96" t="s">
        <v>144</v>
      </c>
      <c r="B98" s="111" t="s">
        <v>145</v>
      </c>
      <c r="C98" s="101">
        <v>0</v>
      </c>
      <c r="D98" s="101">
        <v>0</v>
      </c>
      <c r="E98" s="101">
        <f t="shared" si="0"/>
        <v>0</v>
      </c>
    </row>
    <row r="99" spans="1:6" s="9" customFormat="1" ht="20.25" customHeight="1">
      <c r="A99" s="96" t="s">
        <v>146</v>
      </c>
      <c r="B99" s="110"/>
      <c r="C99" s="110"/>
      <c r="D99" s="112"/>
      <c r="E99" s="113"/>
    </row>
    <row r="100" spans="1:6" s="9" customFormat="1" ht="15">
      <c r="A100" s="56"/>
      <c r="B100" s="56"/>
      <c r="C100" s="56"/>
      <c r="D100" s="56"/>
      <c r="E100" s="56"/>
    </row>
    <row r="101" spans="1:6" ht="18.75">
      <c r="A101" s="57"/>
      <c r="B101" s="58" t="s">
        <v>147</v>
      </c>
      <c r="C101" s="59"/>
      <c r="D101" s="60"/>
      <c r="E101" s="61" t="str">
        <f>[3]Заполнить!B11</f>
        <v>Надія СКОТНА</v>
      </c>
      <c r="F101" s="62"/>
    </row>
    <row r="102" spans="1:6" ht="17.25" customHeight="1">
      <c r="A102" s="57"/>
      <c r="B102" s="58"/>
      <c r="C102" s="59"/>
      <c r="D102" s="63" t="s">
        <v>148</v>
      </c>
      <c r="E102" s="64"/>
      <c r="F102" s="62"/>
    </row>
    <row r="103" spans="1:6" ht="56.25" customHeight="1">
      <c r="A103" s="57"/>
      <c r="B103" s="65" t="s">
        <v>149</v>
      </c>
      <c r="C103" s="66"/>
      <c r="D103" s="67"/>
      <c r="E103" s="68" t="str">
        <f>[3]Заполнить!B12</f>
        <v>Оксана СТЕЦЮЦЯК</v>
      </c>
      <c r="F103" s="62"/>
    </row>
    <row r="104" spans="1:6" ht="22.5" customHeight="1">
      <c r="A104" s="57"/>
      <c r="B104" s="9"/>
      <c r="C104" s="9"/>
      <c r="D104" s="63" t="s">
        <v>148</v>
      </c>
      <c r="E104" s="64"/>
      <c r="F104" s="62"/>
    </row>
    <row r="105" spans="1:6" ht="18.75" customHeight="1">
      <c r="A105" s="57"/>
      <c r="B105" s="114" t="str">
        <f>[3]Заполнить!B16</f>
        <v>18 січня 2021 р.</v>
      </c>
      <c r="C105" s="9"/>
      <c r="D105" s="63"/>
      <c r="E105" s="64"/>
      <c r="F105" s="62"/>
    </row>
    <row r="106" spans="1:6" ht="18.75" customHeight="1">
      <c r="A106" s="57"/>
      <c r="B106" s="115"/>
      <c r="C106" s="9"/>
      <c r="D106" s="63"/>
      <c r="E106" s="64"/>
      <c r="F106" s="62"/>
    </row>
    <row r="107" spans="1:6" ht="18.75">
      <c r="A107" s="70" t="s">
        <v>156</v>
      </c>
      <c r="B107" s="59"/>
      <c r="C107" s="59"/>
      <c r="D107" s="71"/>
      <c r="E107" s="72"/>
      <c r="F107" s="73"/>
    </row>
    <row r="108" spans="1:6" ht="27" customHeight="1">
      <c r="A108" s="151" t="s">
        <v>157</v>
      </c>
      <c r="B108" s="151"/>
      <c r="C108" s="151"/>
      <c r="D108" s="151"/>
      <c r="E108" s="151"/>
      <c r="F108" s="151"/>
    </row>
    <row r="109" spans="1:6" s="9" customFormat="1" ht="33" customHeight="1">
      <c r="A109" s="152" t="s">
        <v>158</v>
      </c>
      <c r="B109" s="152"/>
      <c r="C109" s="152"/>
      <c r="D109" s="152"/>
      <c r="E109" s="152"/>
      <c r="F109" s="152"/>
    </row>
    <row r="110" spans="1:6" s="9" customFormat="1" ht="23.25" customHeight="1">
      <c r="A110" s="152" t="s">
        <v>159</v>
      </c>
      <c r="B110" s="152"/>
      <c r="C110" s="152"/>
      <c r="D110" s="152"/>
      <c r="E110" s="152"/>
      <c r="F110" s="152"/>
    </row>
    <row r="111" spans="1:6" s="9" customFormat="1"/>
    <row r="112" spans="1:6"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row r="127" s="9" customFormat="1"/>
  </sheetData>
  <mergeCells count="29">
    <mergeCell ref="A108:F108"/>
    <mergeCell ref="A109:F109"/>
    <mergeCell ref="A110:F110"/>
    <mergeCell ref="A27:E27"/>
    <mergeCell ref="A28:E28"/>
    <mergeCell ref="A29:E29"/>
    <mergeCell ref="D30:E30"/>
    <mergeCell ref="A31:E31"/>
    <mergeCell ref="A32:A33"/>
    <mergeCell ref="B32:B33"/>
    <mergeCell ref="C32:E32"/>
    <mergeCell ref="A26:E26"/>
    <mergeCell ref="C9:E9"/>
    <mergeCell ref="C10:E10"/>
    <mergeCell ref="A11:B11"/>
    <mergeCell ref="A12:B12"/>
    <mergeCell ref="A14:B14"/>
    <mergeCell ref="A18:E18"/>
    <mergeCell ref="A19:E19"/>
    <mergeCell ref="A22:E22"/>
    <mergeCell ref="A23:E23"/>
    <mergeCell ref="A24:E24"/>
    <mergeCell ref="A25:E25"/>
    <mergeCell ref="C8:E8"/>
    <mergeCell ref="C2:E3"/>
    <mergeCell ref="C4:E4"/>
    <mergeCell ref="C5:E5"/>
    <mergeCell ref="C6:E6"/>
    <mergeCell ref="C7:E7"/>
  </mergeCells>
  <pageMargins left="0.7" right="0.7" top="0.75" bottom="0.75" header="0.3" footer="0.3"/>
  <pageSetup paperSize="9" scale="72" orientation="portrait" r:id="rId1"/>
  <colBreaks count="1" manualBreakCount="1">
    <brk id="5" min="1" max="65536" man="1"/>
  </colBreaks>
</worksheet>
</file>

<file path=xl/worksheets/sheet3.xml><?xml version="1.0" encoding="utf-8"?>
<worksheet xmlns="http://schemas.openxmlformats.org/spreadsheetml/2006/main" xmlns:r="http://schemas.openxmlformats.org/officeDocument/2006/relationships">
  <dimension ref="A1:K126"/>
  <sheetViews>
    <sheetView view="pageBreakPreview" zoomScale="80" zoomScaleNormal="100" zoomScaleSheetLayoutView="80" workbookViewId="0">
      <selection activeCell="B34" sqref="B34"/>
    </sheetView>
  </sheetViews>
  <sheetFormatPr defaultRowHeight="12.75"/>
  <cols>
    <col min="1" max="1" width="11.7109375" customWidth="1"/>
    <col min="2" max="2" width="48" customWidth="1"/>
    <col min="3" max="3" width="19.140625" customWidth="1"/>
    <col min="4" max="4" width="19.42578125" customWidth="1"/>
    <col min="5" max="5" width="24.7109375" customWidth="1"/>
  </cols>
  <sheetData>
    <row r="1" spans="1:6" ht="19.5">
      <c r="E1" s="1" t="s">
        <v>0</v>
      </c>
    </row>
    <row r="2" spans="1:6" s="4" customFormat="1" ht="22.5" customHeight="1">
      <c r="A2" s="2"/>
      <c r="B2" s="3"/>
      <c r="C2" s="117" t="str">
        <f>[5]кошторис!B4</f>
        <v>Затверджений у сумі 135 775 900,00 грн. (Сто тридцять п'ять мільйонів сімсот сімдесят п'ять гривень дев'ятсот гривень нуль копійок)</v>
      </c>
      <c r="D2" s="117"/>
      <c r="E2" s="117"/>
    </row>
    <row r="3" spans="1:6" s="4" customFormat="1" ht="27" customHeight="1">
      <c r="A3" s="2"/>
      <c r="B3" s="3"/>
      <c r="C3" s="117"/>
      <c r="D3" s="117"/>
      <c r="E3" s="117"/>
    </row>
    <row r="4" spans="1:6" s="4" customFormat="1" ht="10.5" customHeight="1">
      <c r="A4" s="5"/>
      <c r="B4" s="5"/>
      <c r="C4" s="118"/>
      <c r="D4" s="118"/>
      <c r="E4" s="118"/>
      <c r="F4" s="6"/>
    </row>
    <row r="5" spans="1:6" s="9" customFormat="1" ht="20.25" customHeight="1">
      <c r="A5" s="7"/>
      <c r="B5" s="7"/>
      <c r="C5" s="119" t="str">
        <f>[5]Заполнить!B14</f>
        <v>Заступник Міністра</v>
      </c>
      <c r="D5" s="119"/>
      <c r="E5" s="119"/>
      <c r="F5" s="8"/>
    </row>
    <row r="6" spans="1:6" s="9" customFormat="1" ht="12" customHeight="1">
      <c r="A6" s="10"/>
      <c r="B6" s="11"/>
      <c r="C6" s="120" t="s">
        <v>1</v>
      </c>
      <c r="D6" s="120"/>
      <c r="E6" s="120"/>
    </row>
    <row r="7" spans="1:6" s="9" customFormat="1" ht="18" customHeight="1">
      <c r="A7" s="10"/>
      <c r="B7" s="11"/>
      <c r="C7" s="121" t="str">
        <f>[5]Заполнить!B15</f>
        <v>Світлана ДАНИЛЕНКО</v>
      </c>
      <c r="D7" s="121"/>
      <c r="E7" s="121"/>
    </row>
    <row r="8" spans="1:6" s="9" customFormat="1" ht="16.5" customHeight="1">
      <c r="A8" s="12"/>
      <c r="B8" s="12"/>
      <c r="C8" s="122" t="s">
        <v>2</v>
      </c>
      <c r="D8" s="122"/>
      <c r="E8" s="122"/>
    </row>
    <row r="9" spans="1:6" s="9" customFormat="1" ht="14.25" customHeight="1">
      <c r="A9" s="10"/>
      <c r="B9" s="13"/>
      <c r="C9" s="123" t="str">
        <f>[5]Заполнить!B16</f>
        <v>18 січня 2021 р.</v>
      </c>
      <c r="D9" s="124"/>
      <c r="E9" s="124"/>
    </row>
    <row r="10" spans="1:6" s="9" customFormat="1" ht="12.75" customHeight="1">
      <c r="A10" s="10"/>
      <c r="B10" s="11"/>
      <c r="C10" s="125" t="s">
        <v>3</v>
      </c>
      <c r="D10" s="125"/>
      <c r="E10" s="125"/>
    </row>
    <row r="11" spans="1:6" s="9" customFormat="1">
      <c r="A11" s="126" t="s">
        <v>4</v>
      </c>
      <c r="B11" s="126"/>
      <c r="C11" s="14"/>
      <c r="D11" s="15"/>
      <c r="E11" s="16"/>
    </row>
    <row r="12" spans="1:6" s="9" customFormat="1" ht="9.75" customHeight="1">
      <c r="A12" s="127"/>
      <c r="B12" s="127"/>
      <c r="C12" s="14"/>
      <c r="D12" s="15"/>
      <c r="E12" s="16"/>
    </row>
    <row r="13" spans="1:6" s="9" customFormat="1" ht="12" customHeight="1">
      <c r="A13" s="16"/>
      <c r="B13" s="16" t="s">
        <v>5</v>
      </c>
      <c r="C13" s="14"/>
      <c r="D13" s="15"/>
      <c r="E13" s="16"/>
    </row>
    <row r="14" spans="1:6" s="9" customFormat="1" ht="12" customHeight="1">
      <c r="A14" s="127"/>
      <c r="B14" s="127"/>
      <c r="C14" s="14"/>
      <c r="D14" s="15"/>
      <c r="E14" s="16"/>
    </row>
    <row r="15" spans="1:6" s="9" customFormat="1">
      <c r="A15" s="16"/>
      <c r="B15" s="17" t="s">
        <v>6</v>
      </c>
      <c r="C15" s="14"/>
      <c r="D15" s="15"/>
      <c r="E15" s="16"/>
    </row>
    <row r="16" spans="1:6" s="9" customFormat="1">
      <c r="A16" s="14" t="s">
        <v>7</v>
      </c>
      <c r="B16" s="18"/>
      <c r="C16" s="14"/>
      <c r="D16" s="15"/>
      <c r="E16" s="16"/>
    </row>
    <row r="17" spans="1:10" s="9" customFormat="1">
      <c r="A17" s="14"/>
      <c r="B17" s="15"/>
      <c r="C17" s="14"/>
      <c r="D17" s="15"/>
      <c r="E17" s="16"/>
    </row>
    <row r="18" spans="1:10" s="9" customFormat="1" ht="18.75">
      <c r="A18" s="116" t="s">
        <v>8</v>
      </c>
      <c r="B18" s="116"/>
      <c r="C18" s="116"/>
      <c r="D18" s="116"/>
      <c r="E18" s="116"/>
    </row>
    <row r="19" spans="1:10" s="9" customFormat="1" ht="18.75">
      <c r="A19" s="129" t="s">
        <v>9</v>
      </c>
      <c r="B19" s="129"/>
      <c r="C19" s="129"/>
      <c r="D19" s="129"/>
      <c r="E19" s="129"/>
    </row>
    <row r="20" spans="1:10" s="20" customFormat="1" ht="20.25" customHeight="1">
      <c r="A20" s="130" t="str">
        <f>CONCATENATE([2]Заполнить!$B$3,"  ",[2]Заполнить!$B$2)</f>
        <v>02125438  Дрогобицький державний педагогічний університет імені Івана Франка</v>
      </c>
      <c r="B20" s="130"/>
      <c r="C20" s="130"/>
      <c r="D20" s="130"/>
      <c r="E20" s="130"/>
    </row>
    <row r="21" spans="1:10" s="20" customFormat="1" ht="12.75" customHeight="1">
      <c r="A21" s="131" t="s">
        <v>10</v>
      </c>
      <c r="B21" s="131"/>
      <c r="C21" s="131"/>
      <c r="D21" s="131"/>
      <c r="E21" s="131"/>
      <c r="F21" s="132"/>
      <c r="G21" s="132"/>
      <c r="H21" s="132"/>
      <c r="I21" s="132"/>
      <c r="J21" s="132"/>
    </row>
    <row r="22" spans="1:10" s="20" customFormat="1" ht="17.25" customHeight="1">
      <c r="A22" s="130" t="str">
        <f>[2]Заполнить!$B$4</f>
        <v>м. Дрогобич, Львівська область</v>
      </c>
      <c r="B22" s="130"/>
      <c r="C22" s="130"/>
      <c r="D22" s="130"/>
      <c r="E22" s="130"/>
      <c r="F22" s="132"/>
      <c r="G22" s="132"/>
      <c r="H22" s="132"/>
      <c r="I22" s="132"/>
      <c r="J22" s="132"/>
    </row>
    <row r="23" spans="1:10" s="20" customFormat="1" ht="12.75" customHeight="1">
      <c r="A23" s="131" t="s">
        <v>11</v>
      </c>
      <c r="B23" s="131"/>
      <c r="C23" s="131"/>
      <c r="D23" s="131"/>
      <c r="E23" s="131"/>
      <c r="F23" s="132"/>
      <c r="G23" s="132"/>
      <c r="H23" s="132"/>
      <c r="I23" s="132"/>
      <c r="J23" s="132"/>
    </row>
    <row r="24" spans="1:10" s="20" customFormat="1" ht="15.75" customHeight="1">
      <c r="A24" s="133" t="str">
        <f>CONCATENATE("Вид бюджету  ",IF([2]Заполнить!$B$5=1,"ДЕРЖАВНИЙ","МІСЦЕВИЙ"))</f>
        <v>Вид бюджету  ДЕРЖАВНИЙ</v>
      </c>
      <c r="B24" s="133"/>
      <c r="C24" s="133"/>
      <c r="D24" s="133"/>
      <c r="E24" s="133"/>
      <c r="F24" s="21"/>
      <c r="G24" s="22"/>
      <c r="H24" s="22"/>
      <c r="I24" s="22"/>
      <c r="J24" s="22"/>
    </row>
    <row r="25" spans="1:10" s="20" customFormat="1" ht="22.5" customHeight="1">
      <c r="A25" s="134" t="str">
        <f>[2]кошторис!A22</f>
        <v>код та назва відомчої класифікації видатків та кредитування бюджету   220  Міністерство освіти і науки України</v>
      </c>
      <c r="B25" s="134"/>
      <c r="C25" s="134"/>
      <c r="D25" s="134"/>
      <c r="E25" s="134"/>
      <c r="F25" s="21"/>
      <c r="G25" s="22"/>
      <c r="H25" s="22"/>
      <c r="I25" s="22"/>
      <c r="J25" s="22"/>
    </row>
    <row r="26" spans="1:10" s="20" customFormat="1" ht="33.75" customHeight="1">
      <c r="A26" s="134" t="str">
        <f>IF([2]Заполнить!$B$5=1,CONCATENATE("код та назва програмної класифікації видатків та кредитування державного бюджету  ",[2]Заполнить!$B$23,"  ",[2]Заполнить!$C$23),CONCATENATE("код та назва програмної класифікації видатків та кредитування державного бюджету  "))</f>
        <v>код та назва програмної класифікації видатків та кредитування державного бюджету  2201160  Підготовка кадрів закладами вищої освіти та забезпечення діяльності їх баз практики</v>
      </c>
      <c r="B26" s="134"/>
      <c r="C26" s="134"/>
      <c r="D26" s="134"/>
      <c r="E26" s="134"/>
      <c r="F26" s="21"/>
      <c r="G26" s="22"/>
      <c r="H26" s="22"/>
      <c r="I26" s="22"/>
      <c r="J26" s="22"/>
    </row>
    <row r="27" spans="1:10" s="21" customFormat="1" ht="35.25" customHeight="1">
      <c r="A27" s="128" t="str">
        <f>IF([2]Заполнить!$B$5=2,CONCATENATE("(код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",[2]Заполнить!$B$23,"  ",[2]Заполнить!$C$23,")"),CONCATENATE("(код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f>
        <v>(код та назва програмної класифікації видатків та кредитування місцевих бюджетів (код та назва Типової програмної класифікації видатків та кредитування місцевих бюджетів ___________)</v>
      </c>
      <c r="B27" s="128"/>
      <c r="C27" s="128"/>
      <c r="D27" s="128"/>
      <c r="E27" s="128"/>
      <c r="F27" s="23"/>
    </row>
    <row r="28" spans="1:10" s="9" customFormat="1" ht="4.5" hidden="1" customHeight="1">
      <c r="A28" s="137"/>
      <c r="B28" s="137"/>
      <c r="C28" s="137"/>
      <c r="D28" s="137"/>
      <c r="E28" s="137"/>
      <c r="F28" s="24"/>
    </row>
    <row r="29" spans="1:10" s="9" customFormat="1" ht="12" hidden="1" customHeight="1">
      <c r="A29" s="25"/>
      <c r="B29" s="25"/>
      <c r="C29" s="25"/>
      <c r="D29" s="137"/>
      <c r="E29" s="137"/>
    </row>
    <row r="30" spans="1:10" s="9" customFormat="1" ht="12.75" hidden="1" customHeight="1">
      <c r="A30" s="138" t="s">
        <v>12</v>
      </c>
      <c r="B30" s="138"/>
      <c r="C30" s="138"/>
      <c r="D30" s="138"/>
      <c r="E30" s="138"/>
      <c r="F30" s="24"/>
    </row>
    <row r="31" spans="1:10" s="9" customFormat="1" ht="48" customHeight="1" thickBot="1">
      <c r="A31" s="139" t="s">
        <v>13</v>
      </c>
      <c r="B31" s="139"/>
      <c r="C31" s="139"/>
      <c r="D31" s="139"/>
      <c r="E31" s="139"/>
      <c r="F31" s="24"/>
    </row>
    <row r="32" spans="1:10" s="9" customFormat="1" ht="15.75" customHeight="1" thickBot="1">
      <c r="A32" s="140" t="s">
        <v>14</v>
      </c>
      <c r="B32" s="142" t="s">
        <v>15</v>
      </c>
      <c r="C32" s="144" t="s">
        <v>16</v>
      </c>
      <c r="D32" s="145"/>
      <c r="E32" s="146"/>
      <c r="F32" s="24"/>
    </row>
    <row r="33" spans="1:11" s="9" customFormat="1" ht="18.75" customHeight="1" thickBot="1">
      <c r="A33" s="141"/>
      <c r="B33" s="143"/>
      <c r="C33" s="26" t="s">
        <v>17</v>
      </c>
      <c r="D33" s="26" t="s">
        <v>18</v>
      </c>
      <c r="E33" s="26" t="s">
        <v>19</v>
      </c>
      <c r="H33" s="27"/>
    </row>
    <row r="34" spans="1:11" s="9" customFormat="1" ht="15.75" customHeight="1" thickBot="1">
      <c r="A34" s="28">
        <v>1</v>
      </c>
      <c r="B34" s="28">
        <v>2</v>
      </c>
      <c r="C34" s="28">
        <v>3</v>
      </c>
      <c r="D34" s="28">
        <v>4</v>
      </c>
      <c r="E34" s="28">
        <v>5</v>
      </c>
      <c r="G34" s="24"/>
      <c r="H34" s="24"/>
      <c r="K34" s="24"/>
    </row>
    <row r="35" spans="1:11" s="9" customFormat="1" ht="16.5" customHeight="1">
      <c r="A35" s="29">
        <v>1</v>
      </c>
      <c r="B35" s="30" t="s">
        <v>20</v>
      </c>
      <c r="C35" s="31">
        <f>C36+C72</f>
        <v>103375900</v>
      </c>
      <c r="D35" s="31">
        <f>D36+D72</f>
        <v>32400000</v>
      </c>
      <c r="E35" s="31">
        <f t="shared" ref="E35:E98" si="0">C35+D35</f>
        <v>135775900</v>
      </c>
      <c r="J35" s="24"/>
      <c r="K35" s="24"/>
    </row>
    <row r="36" spans="1:11" s="9" customFormat="1" ht="21.75" customHeight="1">
      <c r="A36" s="32" t="s">
        <v>21</v>
      </c>
      <c r="B36" s="33" t="s">
        <v>22</v>
      </c>
      <c r="C36" s="34">
        <f>C37+C43+C67</f>
        <v>103375900</v>
      </c>
      <c r="D36" s="34">
        <f>D37+D43+D71+D67</f>
        <v>29600000</v>
      </c>
      <c r="E36" s="34">
        <f t="shared" si="0"/>
        <v>132975900</v>
      </c>
      <c r="F36" s="35"/>
      <c r="G36" s="24"/>
    </row>
    <row r="37" spans="1:11" s="9" customFormat="1" ht="16.5" customHeight="1">
      <c r="A37" s="32" t="s">
        <v>23</v>
      </c>
      <c r="B37" s="36" t="s">
        <v>24</v>
      </c>
      <c r="C37" s="34">
        <f>C39+C42</f>
        <v>98800000</v>
      </c>
      <c r="D37" s="34">
        <f>D39+D42</f>
        <v>24400000</v>
      </c>
      <c r="E37" s="34">
        <f t="shared" si="0"/>
        <v>123200000</v>
      </c>
      <c r="G37" s="24"/>
    </row>
    <row r="38" spans="1:11" s="9" customFormat="1" ht="16.5" customHeight="1">
      <c r="A38" s="32" t="s">
        <v>25</v>
      </c>
      <c r="B38" s="36" t="s">
        <v>26</v>
      </c>
      <c r="C38" s="34">
        <v>81000000</v>
      </c>
      <c r="D38" s="34">
        <v>20000000</v>
      </c>
      <c r="E38" s="34">
        <f t="shared" si="0"/>
        <v>101000000</v>
      </c>
      <c r="G38" s="24"/>
    </row>
    <row r="39" spans="1:11" s="9" customFormat="1" ht="16.5" customHeight="1">
      <c r="A39" s="32" t="s">
        <v>27</v>
      </c>
      <c r="B39" s="36" t="s">
        <v>28</v>
      </c>
      <c r="C39" s="34">
        <f>C38</f>
        <v>81000000</v>
      </c>
      <c r="D39" s="34">
        <f>D38</f>
        <v>20000000</v>
      </c>
      <c r="E39" s="34">
        <f t="shared" si="0"/>
        <v>101000000</v>
      </c>
      <c r="G39" s="24"/>
    </row>
    <row r="40" spans="1:11" s="9" customFormat="1" ht="15" customHeight="1">
      <c r="A40" s="32" t="s">
        <v>29</v>
      </c>
      <c r="B40" s="36" t="s">
        <v>30</v>
      </c>
      <c r="C40" s="37">
        <v>0</v>
      </c>
      <c r="D40" s="37">
        <v>0</v>
      </c>
      <c r="E40" s="37">
        <f t="shared" si="0"/>
        <v>0</v>
      </c>
      <c r="G40" s="24"/>
    </row>
    <row r="41" spans="1:11" s="9" customFormat="1" ht="15" customHeight="1">
      <c r="A41" s="32" t="s">
        <v>31</v>
      </c>
      <c r="B41" s="36" t="s">
        <v>32</v>
      </c>
      <c r="C41" s="37">
        <v>0</v>
      </c>
      <c r="D41" s="37">
        <v>0</v>
      </c>
      <c r="E41" s="37">
        <f t="shared" si="0"/>
        <v>0</v>
      </c>
      <c r="G41" s="24"/>
    </row>
    <row r="42" spans="1:11" s="9" customFormat="1" ht="19.5" customHeight="1">
      <c r="A42" s="32" t="s">
        <v>33</v>
      </c>
      <c r="B42" s="38" t="s">
        <v>34</v>
      </c>
      <c r="C42" s="34">
        <v>17800000</v>
      </c>
      <c r="D42" s="34">
        <v>4400000</v>
      </c>
      <c r="E42" s="34">
        <f t="shared" si="0"/>
        <v>22200000</v>
      </c>
      <c r="G42" s="24"/>
    </row>
    <row r="43" spans="1:11" s="9" customFormat="1" ht="15.75" customHeight="1">
      <c r="A43" s="32" t="s">
        <v>35</v>
      </c>
      <c r="B43" s="38" t="s">
        <v>36</v>
      </c>
      <c r="C43" s="34">
        <f>C44+C45+C46+C47+C48+C49+C50</f>
        <v>4305900</v>
      </c>
      <c r="D43" s="34">
        <f>D44+D45+D47+D48+D50+D57</f>
        <v>5150000</v>
      </c>
      <c r="E43" s="34">
        <f t="shared" si="0"/>
        <v>9455900</v>
      </c>
    </row>
    <row r="44" spans="1:11" s="9" customFormat="1" ht="16.5" customHeight="1">
      <c r="A44" s="32" t="s">
        <v>37</v>
      </c>
      <c r="B44" s="36" t="s">
        <v>38</v>
      </c>
      <c r="C44" s="39">
        <v>50000</v>
      </c>
      <c r="D44" s="39">
        <v>426000</v>
      </c>
      <c r="E44" s="39">
        <f>C44+D44</f>
        <v>476000</v>
      </c>
    </row>
    <row r="45" spans="1:11" s="9" customFormat="1" ht="17.25" customHeight="1">
      <c r="A45" s="32" t="s">
        <v>39</v>
      </c>
      <c r="B45" s="36" t="s">
        <v>40</v>
      </c>
      <c r="C45" s="39">
        <f>'[2]поміс.план вик.розг.'!O30</f>
        <v>0</v>
      </c>
      <c r="D45" s="39">
        <v>0</v>
      </c>
      <c r="E45" s="39">
        <f t="shared" si="0"/>
        <v>0</v>
      </c>
    </row>
    <row r="46" spans="1:11" s="9" customFormat="1" ht="18" customHeight="1">
      <c r="A46" s="32" t="s">
        <v>41</v>
      </c>
      <c r="B46" s="36" t="s">
        <v>42</v>
      </c>
      <c r="C46" s="39">
        <v>1500000</v>
      </c>
      <c r="D46" s="39">
        <v>0</v>
      </c>
      <c r="E46" s="39">
        <f t="shared" si="0"/>
        <v>1500000</v>
      </c>
    </row>
    <row r="47" spans="1:11" s="9" customFormat="1" ht="18" customHeight="1">
      <c r="A47" s="32" t="s">
        <v>43</v>
      </c>
      <c r="B47" s="36" t="s">
        <v>44</v>
      </c>
      <c r="C47" s="39">
        <v>0</v>
      </c>
      <c r="D47" s="39">
        <v>790000</v>
      </c>
      <c r="E47" s="39">
        <f t="shared" si="0"/>
        <v>790000</v>
      </c>
    </row>
    <row r="48" spans="1:11" s="9" customFormat="1" ht="16.5" customHeight="1">
      <c r="A48" s="32" t="s">
        <v>45</v>
      </c>
      <c r="B48" s="36" t="s">
        <v>46</v>
      </c>
      <c r="C48" s="37">
        <v>0</v>
      </c>
      <c r="D48" s="39">
        <v>20000</v>
      </c>
      <c r="E48" s="39">
        <f t="shared" si="0"/>
        <v>20000</v>
      </c>
    </row>
    <row r="49" spans="1:5" s="9" customFormat="1" ht="15.75" customHeight="1">
      <c r="A49" s="32" t="s">
        <v>47</v>
      </c>
      <c r="B49" s="36" t="s">
        <v>48</v>
      </c>
      <c r="C49" s="37">
        <v>0</v>
      </c>
      <c r="D49" s="37">
        <v>0</v>
      </c>
      <c r="E49" s="37">
        <f t="shared" si="0"/>
        <v>0</v>
      </c>
    </row>
    <row r="50" spans="1:5" s="9" customFormat="1" ht="18" customHeight="1">
      <c r="A50" s="32" t="s">
        <v>49</v>
      </c>
      <c r="B50" s="40" t="s">
        <v>50</v>
      </c>
      <c r="C50" s="41">
        <f>C51+C52+C53+C54+C55</f>
        <v>2755900</v>
      </c>
      <c r="D50" s="41">
        <f>D55+D54+D53+D52+D51</f>
        <v>3914000</v>
      </c>
      <c r="E50" s="41">
        <f t="shared" si="0"/>
        <v>6669900</v>
      </c>
    </row>
    <row r="51" spans="1:5" s="9" customFormat="1" ht="16.5" customHeight="1">
      <c r="A51" s="32" t="s">
        <v>51</v>
      </c>
      <c r="B51" s="36" t="s">
        <v>52</v>
      </c>
      <c r="C51" s="39">
        <v>1173000</v>
      </c>
      <c r="D51" s="39">
        <v>1723800</v>
      </c>
      <c r="E51" s="39">
        <f t="shared" si="0"/>
        <v>2896800</v>
      </c>
    </row>
    <row r="52" spans="1:5" s="9" customFormat="1" ht="16.5" customHeight="1">
      <c r="A52" s="32" t="s">
        <v>53</v>
      </c>
      <c r="B52" s="36" t="s">
        <v>54</v>
      </c>
      <c r="C52" s="39">
        <v>182900</v>
      </c>
      <c r="D52" s="39">
        <v>381600</v>
      </c>
      <c r="E52" s="39">
        <f t="shared" si="0"/>
        <v>564500</v>
      </c>
    </row>
    <row r="53" spans="1:5" s="9" customFormat="1" ht="16.5" customHeight="1">
      <c r="A53" s="32" t="s">
        <v>55</v>
      </c>
      <c r="B53" s="36" t="s">
        <v>56</v>
      </c>
      <c r="C53" s="39">
        <v>675000</v>
      </c>
      <c r="D53" s="39">
        <v>1290000</v>
      </c>
      <c r="E53" s="39">
        <f t="shared" si="0"/>
        <v>1965000</v>
      </c>
    </row>
    <row r="54" spans="1:5" s="9" customFormat="1" ht="18.75" customHeight="1">
      <c r="A54" s="32" t="s">
        <v>57</v>
      </c>
      <c r="B54" s="36" t="s">
        <v>58</v>
      </c>
      <c r="C54" s="39">
        <v>630000</v>
      </c>
      <c r="D54" s="39">
        <v>450000</v>
      </c>
      <c r="E54" s="39">
        <f t="shared" si="0"/>
        <v>1080000</v>
      </c>
    </row>
    <row r="55" spans="1:5" s="9" customFormat="1" ht="31.5" customHeight="1">
      <c r="A55" s="32" t="s">
        <v>59</v>
      </c>
      <c r="B55" s="36" t="s">
        <v>60</v>
      </c>
      <c r="C55" s="42">
        <v>95000</v>
      </c>
      <c r="D55" s="42">
        <v>68600</v>
      </c>
      <c r="E55" s="42">
        <f t="shared" si="0"/>
        <v>163600</v>
      </c>
    </row>
    <row r="56" spans="1:5" s="9" customFormat="1" ht="19.5" customHeight="1">
      <c r="A56" s="32" t="s">
        <v>61</v>
      </c>
      <c r="B56" s="36" t="s">
        <v>62</v>
      </c>
      <c r="C56" s="37">
        <v>0</v>
      </c>
      <c r="D56" s="37"/>
      <c r="E56" s="37">
        <f t="shared" si="0"/>
        <v>0</v>
      </c>
    </row>
    <row r="57" spans="1:5" s="9" customFormat="1" ht="30.75" customHeight="1">
      <c r="A57" s="32" t="s">
        <v>63</v>
      </c>
      <c r="B57" s="36" t="s">
        <v>64</v>
      </c>
      <c r="C57" s="37">
        <v>0</v>
      </c>
      <c r="D57" s="37">
        <v>0</v>
      </c>
      <c r="E57" s="37">
        <f t="shared" si="0"/>
        <v>0</v>
      </c>
    </row>
    <row r="58" spans="1:5" s="9" customFormat="1" ht="29.25" customHeight="1">
      <c r="A58" s="32" t="s">
        <v>65</v>
      </c>
      <c r="B58" s="36" t="s">
        <v>66</v>
      </c>
      <c r="C58" s="37">
        <v>0</v>
      </c>
      <c r="D58" s="37">
        <v>0</v>
      </c>
      <c r="E58" s="37">
        <f t="shared" si="0"/>
        <v>0</v>
      </c>
    </row>
    <row r="59" spans="1:5" s="9" customFormat="1" ht="30" customHeight="1">
      <c r="A59" s="32" t="s">
        <v>67</v>
      </c>
      <c r="B59" s="36" t="s">
        <v>68</v>
      </c>
      <c r="C59" s="37">
        <v>0</v>
      </c>
      <c r="D59" s="37">
        <v>0</v>
      </c>
      <c r="E59" s="37">
        <f t="shared" si="0"/>
        <v>0</v>
      </c>
    </row>
    <row r="60" spans="1:5" s="9" customFormat="1" ht="19.5" customHeight="1">
      <c r="A60" s="32" t="s">
        <v>69</v>
      </c>
      <c r="B60" s="38" t="s">
        <v>70</v>
      </c>
      <c r="C60" s="43">
        <v>0</v>
      </c>
      <c r="D60" s="43">
        <v>0</v>
      </c>
      <c r="E60" s="43">
        <f t="shared" si="0"/>
        <v>0</v>
      </c>
    </row>
    <row r="61" spans="1:5" s="9" customFormat="1" ht="18.75">
      <c r="A61" s="32" t="s">
        <v>71</v>
      </c>
      <c r="B61" s="36" t="s">
        <v>72</v>
      </c>
      <c r="C61" s="37">
        <v>0</v>
      </c>
      <c r="D61" s="37">
        <v>0</v>
      </c>
      <c r="E61" s="37">
        <f t="shared" si="0"/>
        <v>0</v>
      </c>
    </row>
    <row r="62" spans="1:5" s="9" customFormat="1" ht="18.75">
      <c r="A62" s="32" t="s">
        <v>73</v>
      </c>
      <c r="B62" s="36" t="s">
        <v>74</v>
      </c>
      <c r="C62" s="37">
        <v>0</v>
      </c>
      <c r="D62" s="37">
        <v>0</v>
      </c>
      <c r="E62" s="37">
        <f t="shared" si="0"/>
        <v>0</v>
      </c>
    </row>
    <row r="63" spans="1:5" s="9" customFormat="1" ht="18.75">
      <c r="A63" s="32" t="s">
        <v>75</v>
      </c>
      <c r="B63" s="38" t="s">
        <v>76</v>
      </c>
      <c r="C63" s="43">
        <v>0</v>
      </c>
      <c r="D63" s="43">
        <v>0</v>
      </c>
      <c r="E63" s="43">
        <f t="shared" si="0"/>
        <v>0</v>
      </c>
    </row>
    <row r="64" spans="1:5" s="9" customFormat="1" ht="30" customHeight="1">
      <c r="A64" s="32" t="s">
        <v>77</v>
      </c>
      <c r="B64" s="36" t="s">
        <v>78</v>
      </c>
      <c r="C64" s="37">
        <v>0</v>
      </c>
      <c r="D64" s="37">
        <v>0</v>
      </c>
      <c r="E64" s="37">
        <f t="shared" si="0"/>
        <v>0</v>
      </c>
    </row>
    <row r="65" spans="1:5" s="9" customFormat="1" ht="31.5" customHeight="1">
      <c r="A65" s="32" t="s">
        <v>79</v>
      </c>
      <c r="B65" s="36" t="s">
        <v>80</v>
      </c>
      <c r="C65" s="37">
        <v>0</v>
      </c>
      <c r="D65" s="37">
        <v>0</v>
      </c>
      <c r="E65" s="37">
        <f t="shared" si="0"/>
        <v>0</v>
      </c>
    </row>
    <row r="66" spans="1:5" s="9" customFormat="1" ht="30.75">
      <c r="A66" s="32" t="s">
        <v>81</v>
      </c>
      <c r="B66" s="36" t="s">
        <v>82</v>
      </c>
      <c r="C66" s="37">
        <v>0</v>
      </c>
      <c r="D66" s="37">
        <v>0</v>
      </c>
      <c r="E66" s="37">
        <f t="shared" si="0"/>
        <v>0</v>
      </c>
    </row>
    <row r="67" spans="1:5" s="9" customFormat="1" ht="18.75">
      <c r="A67" s="32" t="s">
        <v>83</v>
      </c>
      <c r="B67" s="38" t="s">
        <v>84</v>
      </c>
      <c r="C67" s="34">
        <f>C68+C69+C70</f>
        <v>270000</v>
      </c>
      <c r="D67" s="44">
        <f>D69+D70</f>
        <v>0</v>
      </c>
      <c r="E67" s="34">
        <f t="shared" si="0"/>
        <v>270000</v>
      </c>
    </row>
    <row r="68" spans="1:5" s="9" customFormat="1" ht="18.75">
      <c r="A68" s="32" t="s">
        <v>85</v>
      </c>
      <c r="B68" s="36" t="s">
        <v>86</v>
      </c>
      <c r="C68" s="37">
        <v>0</v>
      </c>
      <c r="D68" s="45">
        <v>0</v>
      </c>
      <c r="E68" s="37">
        <f t="shared" si="0"/>
        <v>0</v>
      </c>
    </row>
    <row r="69" spans="1:5" s="9" customFormat="1" ht="18.75">
      <c r="A69" s="32" t="s">
        <v>87</v>
      </c>
      <c r="B69" s="36" t="s">
        <v>88</v>
      </c>
      <c r="C69" s="37">
        <v>0</v>
      </c>
      <c r="D69" s="45">
        <v>0</v>
      </c>
      <c r="E69" s="37">
        <f t="shared" si="0"/>
        <v>0</v>
      </c>
    </row>
    <row r="70" spans="1:5" s="9" customFormat="1" ht="18.75">
      <c r="A70" s="32" t="s">
        <v>89</v>
      </c>
      <c r="B70" s="36" t="s">
        <v>90</v>
      </c>
      <c r="C70" s="39">
        <v>270000</v>
      </c>
      <c r="D70" s="45">
        <v>0</v>
      </c>
      <c r="E70" s="39">
        <f t="shared" si="0"/>
        <v>270000</v>
      </c>
    </row>
    <row r="71" spans="1:5" s="9" customFormat="1" ht="18.75">
      <c r="A71" s="32" t="s">
        <v>91</v>
      </c>
      <c r="B71" s="36" t="s">
        <v>92</v>
      </c>
      <c r="C71" s="45">
        <v>0</v>
      </c>
      <c r="D71" s="39">
        <v>50000</v>
      </c>
      <c r="E71" s="39">
        <f t="shared" si="0"/>
        <v>50000</v>
      </c>
    </row>
    <row r="72" spans="1:5" s="9" customFormat="1" ht="18.75">
      <c r="A72" s="32" t="s">
        <v>93</v>
      </c>
      <c r="B72" s="33" t="s">
        <v>94</v>
      </c>
      <c r="C72" s="44">
        <f>C73</f>
        <v>0</v>
      </c>
      <c r="D72" s="34">
        <f>D73</f>
        <v>2800000</v>
      </c>
      <c r="E72" s="34">
        <f t="shared" si="0"/>
        <v>2800000</v>
      </c>
    </row>
    <row r="73" spans="1:5" s="9" customFormat="1" ht="18.75">
      <c r="A73" s="32" t="s">
        <v>95</v>
      </c>
      <c r="B73" s="36" t="s">
        <v>96</v>
      </c>
      <c r="C73" s="45">
        <f>C78</f>
        <v>0</v>
      </c>
      <c r="D73" s="39">
        <f>D74+D75+D78+D81</f>
        <v>2800000</v>
      </c>
      <c r="E73" s="39">
        <f t="shared" si="0"/>
        <v>2800000</v>
      </c>
    </row>
    <row r="74" spans="1:5" s="9" customFormat="1" ht="30.75">
      <c r="A74" s="32" t="s">
        <v>97</v>
      </c>
      <c r="B74" s="36" t="s">
        <v>98</v>
      </c>
      <c r="C74" s="45">
        <v>0</v>
      </c>
      <c r="D74" s="39">
        <v>300000</v>
      </c>
      <c r="E74" s="39">
        <f t="shared" si="0"/>
        <v>300000</v>
      </c>
    </row>
    <row r="75" spans="1:5" s="9" customFormat="1" ht="18.75">
      <c r="A75" s="32" t="s">
        <v>99</v>
      </c>
      <c r="B75" s="36" t="s">
        <v>100</v>
      </c>
      <c r="C75" s="45">
        <v>0</v>
      </c>
      <c r="D75" s="37">
        <f>D76+D77</f>
        <v>0</v>
      </c>
      <c r="E75" s="37">
        <f t="shared" si="0"/>
        <v>0</v>
      </c>
    </row>
    <row r="76" spans="1:5" s="9" customFormat="1" ht="18.75">
      <c r="A76" s="32" t="s">
        <v>101</v>
      </c>
      <c r="B76" s="36" t="s">
        <v>102</v>
      </c>
      <c r="C76" s="45">
        <v>0</v>
      </c>
      <c r="D76" s="37">
        <v>0</v>
      </c>
      <c r="E76" s="37">
        <f t="shared" si="0"/>
        <v>0</v>
      </c>
    </row>
    <row r="77" spans="1:5" s="9" customFormat="1" ht="18" customHeight="1">
      <c r="A77" s="32" t="s">
        <v>103</v>
      </c>
      <c r="B77" s="36" t="s">
        <v>104</v>
      </c>
      <c r="C77" s="45">
        <v>0</v>
      </c>
      <c r="D77" s="37">
        <v>0</v>
      </c>
      <c r="E77" s="37">
        <f t="shared" si="0"/>
        <v>0</v>
      </c>
    </row>
    <row r="78" spans="1:5" s="9" customFormat="1" ht="18" customHeight="1">
      <c r="A78" s="32" t="s">
        <v>105</v>
      </c>
      <c r="B78" s="46" t="s">
        <v>106</v>
      </c>
      <c r="C78" s="47">
        <f>C79+C80</f>
        <v>0</v>
      </c>
      <c r="D78" s="41">
        <f>D79+D80</f>
        <v>270000</v>
      </c>
      <c r="E78" s="41">
        <f t="shared" si="0"/>
        <v>270000</v>
      </c>
    </row>
    <row r="79" spans="1:5" s="9" customFormat="1" ht="16.5" customHeight="1">
      <c r="A79" s="32" t="s">
        <v>107</v>
      </c>
      <c r="B79" s="36" t="s">
        <v>108</v>
      </c>
      <c r="C79" s="45">
        <v>0</v>
      </c>
      <c r="D79" s="37">
        <v>0</v>
      </c>
      <c r="E79" s="37">
        <f t="shared" si="0"/>
        <v>0</v>
      </c>
    </row>
    <row r="80" spans="1:5" s="9" customFormat="1" ht="16.5" customHeight="1">
      <c r="A80" s="32" t="s">
        <v>109</v>
      </c>
      <c r="B80" s="36" t="s">
        <v>110</v>
      </c>
      <c r="C80" s="45">
        <v>0</v>
      </c>
      <c r="D80" s="39">
        <v>270000</v>
      </c>
      <c r="E80" s="39">
        <f t="shared" si="0"/>
        <v>270000</v>
      </c>
    </row>
    <row r="81" spans="1:5" s="9" customFormat="1" ht="18.75">
      <c r="A81" s="32" t="s">
        <v>111</v>
      </c>
      <c r="B81" s="46" t="s">
        <v>112</v>
      </c>
      <c r="C81" s="45">
        <v>0</v>
      </c>
      <c r="D81" s="39">
        <f>D82+D83</f>
        <v>2230000</v>
      </c>
      <c r="E81" s="39">
        <f t="shared" si="0"/>
        <v>2230000</v>
      </c>
    </row>
    <row r="82" spans="1:5" s="9" customFormat="1" ht="18.75">
      <c r="A82" s="32" t="s">
        <v>113</v>
      </c>
      <c r="B82" s="36" t="s">
        <v>114</v>
      </c>
      <c r="C82" s="37">
        <v>0</v>
      </c>
      <c r="D82" s="37">
        <v>0</v>
      </c>
      <c r="E82" s="37">
        <f t="shared" si="0"/>
        <v>0</v>
      </c>
    </row>
    <row r="83" spans="1:5" s="9" customFormat="1" ht="18.75">
      <c r="A83" s="32" t="s">
        <v>115</v>
      </c>
      <c r="B83" s="36" t="s">
        <v>116</v>
      </c>
      <c r="C83" s="37">
        <v>0</v>
      </c>
      <c r="D83" s="39">
        <v>2230000</v>
      </c>
      <c r="E83" s="39">
        <f t="shared" si="0"/>
        <v>2230000</v>
      </c>
    </row>
    <row r="84" spans="1:5" s="9" customFormat="1" ht="15.75" customHeight="1">
      <c r="A84" s="32" t="s">
        <v>117</v>
      </c>
      <c r="B84" s="36" t="s">
        <v>118</v>
      </c>
      <c r="C84" s="37">
        <v>0</v>
      </c>
      <c r="D84" s="37">
        <v>0</v>
      </c>
      <c r="E84" s="37">
        <f t="shared" si="0"/>
        <v>0</v>
      </c>
    </row>
    <row r="85" spans="1:5" s="9" customFormat="1" ht="16.5" customHeight="1">
      <c r="A85" s="32" t="s">
        <v>119</v>
      </c>
      <c r="B85" s="36" t="s">
        <v>120</v>
      </c>
      <c r="C85" s="37">
        <v>0</v>
      </c>
      <c r="D85" s="37">
        <v>0</v>
      </c>
      <c r="E85" s="37">
        <f t="shared" si="0"/>
        <v>0</v>
      </c>
    </row>
    <row r="86" spans="1:5" s="9" customFormat="1" ht="19.5" customHeight="1">
      <c r="A86" s="32" t="s">
        <v>121</v>
      </c>
      <c r="B86" s="48" t="s">
        <v>122</v>
      </c>
      <c r="C86" s="37">
        <v>0</v>
      </c>
      <c r="D86" s="37">
        <v>0</v>
      </c>
      <c r="E86" s="37">
        <f t="shared" si="0"/>
        <v>0</v>
      </c>
    </row>
    <row r="87" spans="1:5" s="9" customFormat="1" ht="18.75">
      <c r="A87" s="32" t="s">
        <v>123</v>
      </c>
      <c r="B87" s="38" t="s">
        <v>124</v>
      </c>
      <c r="C87" s="37">
        <v>0</v>
      </c>
      <c r="D87" s="37">
        <v>0</v>
      </c>
      <c r="E87" s="37">
        <f t="shared" si="0"/>
        <v>0</v>
      </c>
    </row>
    <row r="88" spans="1:5" s="9" customFormat="1" ht="30.75">
      <c r="A88" s="32" t="s">
        <v>125</v>
      </c>
      <c r="B88" s="36" t="s">
        <v>126</v>
      </c>
      <c r="C88" s="37">
        <v>0</v>
      </c>
      <c r="D88" s="37">
        <v>0</v>
      </c>
      <c r="E88" s="37">
        <f t="shared" si="0"/>
        <v>0</v>
      </c>
    </row>
    <row r="89" spans="1:5" s="9" customFormat="1" ht="30.75">
      <c r="A89" s="32" t="s">
        <v>127</v>
      </c>
      <c r="B89" s="36" t="s">
        <v>128</v>
      </c>
      <c r="C89" s="37">
        <v>0</v>
      </c>
      <c r="D89" s="37">
        <v>0</v>
      </c>
      <c r="E89" s="37">
        <f t="shared" si="0"/>
        <v>0</v>
      </c>
    </row>
    <row r="90" spans="1:5" s="9" customFormat="1" ht="30.75">
      <c r="A90" s="32" t="s">
        <v>129</v>
      </c>
      <c r="B90" s="36" t="s">
        <v>130</v>
      </c>
      <c r="C90" s="37">
        <v>0</v>
      </c>
      <c r="D90" s="37">
        <v>0</v>
      </c>
      <c r="E90" s="37">
        <f t="shared" si="0"/>
        <v>0</v>
      </c>
    </row>
    <row r="91" spans="1:5" s="9" customFormat="1" ht="18.75">
      <c r="A91" s="32" t="s">
        <v>131</v>
      </c>
      <c r="B91" s="36" t="s">
        <v>132</v>
      </c>
      <c r="C91" s="37">
        <v>0</v>
      </c>
      <c r="D91" s="37">
        <v>0</v>
      </c>
      <c r="E91" s="37">
        <f t="shared" si="0"/>
        <v>0</v>
      </c>
    </row>
    <row r="92" spans="1:5" s="9" customFormat="1" ht="18.75">
      <c r="A92" s="32" t="s">
        <v>133</v>
      </c>
      <c r="B92" s="38" t="s">
        <v>134</v>
      </c>
      <c r="C92" s="37">
        <v>0</v>
      </c>
      <c r="D92" s="37">
        <v>0</v>
      </c>
      <c r="E92" s="37">
        <f t="shared" si="0"/>
        <v>0</v>
      </c>
    </row>
    <row r="93" spans="1:5" s="9" customFormat="1" ht="30.75">
      <c r="A93" s="32" t="s">
        <v>135</v>
      </c>
      <c r="B93" s="36" t="s">
        <v>136</v>
      </c>
      <c r="C93" s="37">
        <v>0</v>
      </c>
      <c r="D93" s="37">
        <v>0</v>
      </c>
      <c r="E93" s="37">
        <f t="shared" si="0"/>
        <v>0</v>
      </c>
    </row>
    <row r="94" spans="1:5" s="9" customFormat="1" ht="30.75">
      <c r="A94" s="32" t="s">
        <v>137</v>
      </c>
      <c r="B94" s="36" t="s">
        <v>138</v>
      </c>
      <c r="C94" s="37">
        <v>0</v>
      </c>
      <c r="D94" s="37">
        <v>0</v>
      </c>
      <c r="E94" s="37">
        <f t="shared" si="0"/>
        <v>0</v>
      </c>
    </row>
    <row r="95" spans="1:5" s="9" customFormat="1" ht="16.5" customHeight="1">
      <c r="A95" s="32" t="s">
        <v>139</v>
      </c>
      <c r="B95" s="49" t="s">
        <v>140</v>
      </c>
      <c r="C95" s="37">
        <v>0</v>
      </c>
      <c r="D95" s="37">
        <v>0</v>
      </c>
      <c r="E95" s="37">
        <f t="shared" si="0"/>
        <v>0</v>
      </c>
    </row>
    <row r="96" spans="1:5" s="9" customFormat="1" ht="18.75" hidden="1">
      <c r="A96" s="32" t="s">
        <v>141</v>
      </c>
      <c r="B96" s="50"/>
      <c r="C96" s="37"/>
      <c r="D96" s="37"/>
      <c r="E96" s="37">
        <f t="shared" si="0"/>
        <v>0</v>
      </c>
    </row>
    <row r="97" spans="1:6" s="9" customFormat="1" ht="23.25" customHeight="1">
      <c r="A97" s="32" t="s">
        <v>142</v>
      </c>
      <c r="B97" s="51" t="s">
        <v>143</v>
      </c>
      <c r="C97" s="37">
        <v>0</v>
      </c>
      <c r="D97" s="37">
        <v>0</v>
      </c>
      <c r="E97" s="37">
        <f t="shared" si="0"/>
        <v>0</v>
      </c>
    </row>
    <row r="98" spans="1:6" s="9" customFormat="1" ht="23.25" customHeight="1">
      <c r="A98" s="32" t="s">
        <v>144</v>
      </c>
      <c r="B98" s="51" t="s">
        <v>145</v>
      </c>
      <c r="C98" s="37">
        <v>0</v>
      </c>
      <c r="D98" s="37">
        <v>0</v>
      </c>
      <c r="E98" s="37">
        <f t="shared" si="0"/>
        <v>0</v>
      </c>
    </row>
    <row r="99" spans="1:6" s="9" customFormat="1" ht="20.25" customHeight="1" thickBot="1">
      <c r="A99" s="52" t="s">
        <v>146</v>
      </c>
      <c r="B99" s="53"/>
      <c r="C99" s="53"/>
      <c r="D99" s="54"/>
      <c r="E99" s="55"/>
    </row>
    <row r="100" spans="1:6" s="9" customFormat="1" ht="15">
      <c r="A100" s="56"/>
      <c r="B100" s="56"/>
      <c r="C100" s="56"/>
      <c r="D100" s="56"/>
      <c r="E100" s="56"/>
    </row>
    <row r="101" spans="1:6" ht="18.75">
      <c r="A101" s="57"/>
      <c r="B101" s="58" t="s">
        <v>147</v>
      </c>
      <c r="C101" s="59"/>
      <c r="D101" s="60"/>
      <c r="E101" s="61" t="str">
        <f>[5]Заполнить!B11</f>
        <v>Надія СКОТНА</v>
      </c>
      <c r="F101" s="62"/>
    </row>
    <row r="102" spans="1:6" ht="17.25" customHeight="1">
      <c r="A102" s="57"/>
      <c r="B102" s="58"/>
      <c r="C102" s="59"/>
      <c r="D102" s="63" t="s">
        <v>148</v>
      </c>
      <c r="E102" s="64"/>
      <c r="F102" s="62"/>
    </row>
    <row r="103" spans="1:6" ht="33.75" customHeight="1">
      <c r="A103" s="57"/>
      <c r="B103" s="65" t="s">
        <v>149</v>
      </c>
      <c r="C103" s="66"/>
      <c r="D103" s="67"/>
      <c r="E103" s="68" t="str">
        <f>[5]Заполнить!B12</f>
        <v>Оксана СТЕЦЮЦЯК</v>
      </c>
      <c r="F103" s="62"/>
    </row>
    <row r="104" spans="1:6" ht="22.5" customHeight="1">
      <c r="A104" s="57"/>
      <c r="B104" s="9"/>
      <c r="C104" s="9"/>
      <c r="D104" s="63" t="s">
        <v>148</v>
      </c>
      <c r="E104" s="64"/>
      <c r="F104" s="62"/>
    </row>
    <row r="105" spans="1:6" ht="18.75" customHeight="1">
      <c r="A105" s="57"/>
      <c r="B105" s="69" t="str">
        <f>[5]Заполнить!B17</f>
        <v>18 січня 2021 р.</v>
      </c>
      <c r="C105" s="9"/>
      <c r="D105" s="63"/>
      <c r="E105" s="64"/>
      <c r="F105" s="62"/>
    </row>
    <row r="106" spans="1:6" ht="18.75">
      <c r="A106" s="70" t="s">
        <v>150</v>
      </c>
      <c r="B106" s="59"/>
      <c r="C106" s="59"/>
      <c r="D106" s="71"/>
      <c r="E106" s="72"/>
      <c r="F106" s="73"/>
    </row>
    <row r="107" spans="1:6" ht="24.75" customHeight="1">
      <c r="A107" s="135"/>
      <c r="B107" s="135"/>
      <c r="C107" s="135"/>
      <c r="D107" s="135"/>
      <c r="E107" s="135"/>
      <c r="F107" s="135"/>
    </row>
    <row r="108" spans="1:6" s="9" customFormat="1" ht="33" customHeight="1">
      <c r="A108" s="136"/>
      <c r="B108" s="136"/>
      <c r="C108" s="136"/>
      <c r="D108" s="136"/>
      <c r="E108" s="136"/>
      <c r="F108" s="136"/>
    </row>
    <row r="109" spans="1:6" s="9" customFormat="1" ht="23.25" customHeight="1">
      <c r="A109" s="136"/>
      <c r="B109" s="136"/>
      <c r="C109" s="136"/>
      <c r="D109" s="136"/>
      <c r="E109" s="136"/>
      <c r="F109" s="136"/>
    </row>
    <row r="110" spans="1:6" s="9" customFormat="1"/>
    <row r="111" spans="1:6" s="9" customFormat="1"/>
    <row r="112" spans="1:6" s="9" customFormat="1"/>
    <row r="113" s="9" customFormat="1"/>
    <row r="114" s="9" customFormat="1"/>
    <row r="115" s="9" customFormat="1"/>
    <row r="116" s="9" customFormat="1"/>
    <row r="117" s="9" customFormat="1"/>
    <row r="118" s="9" customFormat="1"/>
    <row r="119" s="9" customFormat="1"/>
    <row r="120" s="9" customFormat="1"/>
    <row r="121" s="9" customFormat="1"/>
    <row r="122" s="9" customFormat="1"/>
    <row r="123" s="9" customFormat="1"/>
    <row r="124" s="9" customFormat="1"/>
    <row r="125" s="9" customFormat="1"/>
    <row r="126" s="9" customFormat="1"/>
  </sheetData>
  <mergeCells count="34">
    <mergeCell ref="A18:E18"/>
    <mergeCell ref="C2:E3"/>
    <mergeCell ref="C4:E4"/>
    <mergeCell ref="C5:E5"/>
    <mergeCell ref="C6:E6"/>
    <mergeCell ref="C7:E7"/>
    <mergeCell ref="C8:E8"/>
    <mergeCell ref="C9:E9"/>
    <mergeCell ref="C10:E10"/>
    <mergeCell ref="A11:B11"/>
    <mergeCell ref="A12:B12"/>
    <mergeCell ref="A14:B14"/>
    <mergeCell ref="A27:E27"/>
    <mergeCell ref="A19:E19"/>
    <mergeCell ref="A20:E20"/>
    <mergeCell ref="A21:E21"/>
    <mergeCell ref="F21:J21"/>
    <mergeCell ref="A22:E22"/>
    <mergeCell ref="F22:J22"/>
    <mergeCell ref="A23:E23"/>
    <mergeCell ref="F23:J23"/>
    <mergeCell ref="A24:E24"/>
    <mergeCell ref="A25:E25"/>
    <mergeCell ref="A26:E26"/>
    <mergeCell ref="A107:F107"/>
    <mergeCell ref="A108:F108"/>
    <mergeCell ref="A109:F109"/>
    <mergeCell ref="A28:E28"/>
    <mergeCell ref="D29:E29"/>
    <mergeCell ref="A30:E30"/>
    <mergeCell ref="A31:E31"/>
    <mergeCell ref="A32:A33"/>
    <mergeCell ref="B32:B33"/>
    <mergeCell ref="C32:E32"/>
  </mergeCells>
  <pageMargins left="0.7" right="0.7" top="0.75" bottom="0.75" header="0.3" footer="0.3"/>
  <pageSetup paperSize="9" scale="72" orientation="portrait" r:id="rId1"/>
  <rowBreaks count="1" manualBreakCount="1">
    <brk id="59" max="4" man="1"/>
  </rowBreaks>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2201040</vt:lpstr>
      <vt:lpstr>2201190</vt:lpstr>
      <vt:lpstr>2201160</vt:lpstr>
      <vt:lpstr>'2201040'!Область_печати</vt:lpstr>
      <vt:lpstr>'2201160'!Область_печати</vt:lpstr>
      <vt:lpstr>'2201190'!Область_печати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dc:creator>
  <cp:lastModifiedBy>Леся</cp:lastModifiedBy>
  <dcterms:created xsi:type="dcterms:W3CDTF">2021-01-18T13:08:09Z</dcterms:created>
  <dcterms:modified xsi:type="dcterms:W3CDTF">2021-01-18T13:53:22Z</dcterms:modified>
</cp:coreProperties>
</file>